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10" windowWidth="9900" windowHeight="4640"/>
  </bookViews>
  <sheets>
    <sheet name="List1" sheetId="1" r:id="rId1"/>
  </sheets>
  <calcPr calcId="125725"/>
</workbook>
</file>

<file path=xl/calcChain.xml><?xml version="1.0" encoding="utf-8"?>
<calcChain xmlns="http://schemas.openxmlformats.org/spreadsheetml/2006/main">
  <c r="P11" i="1"/>
  <c r="O10"/>
  <c r="N13"/>
  <c r="M40"/>
  <c r="M41" s="1"/>
  <c r="L40"/>
  <c r="L41" s="1"/>
  <c r="C41"/>
  <c r="D41"/>
  <c r="E41"/>
  <c r="F41"/>
  <c r="G41"/>
  <c r="H41"/>
  <c r="I41"/>
  <c r="J41"/>
  <c r="K41"/>
  <c r="C33"/>
  <c r="D33"/>
  <c r="E33"/>
  <c r="F33"/>
  <c r="G33"/>
  <c r="H33"/>
  <c r="I33"/>
  <c r="J33"/>
  <c r="K33"/>
  <c r="B33"/>
  <c r="K40"/>
  <c r="J40"/>
  <c r="I40"/>
  <c r="H40"/>
  <c r="G40"/>
  <c r="F40"/>
  <c r="E40"/>
  <c r="D40"/>
  <c r="C40"/>
  <c r="B40"/>
  <c r="B41" s="1"/>
  <c r="K32"/>
  <c r="J32"/>
  <c r="I32"/>
  <c r="H32"/>
  <c r="G32"/>
  <c r="F32"/>
  <c r="E32"/>
  <c r="D32"/>
  <c r="C32"/>
  <c r="B32"/>
  <c r="I24"/>
  <c r="J24"/>
  <c r="K24"/>
  <c r="I25"/>
  <c r="J25"/>
  <c r="K25"/>
  <c r="C25"/>
  <c r="D25"/>
  <c r="E25"/>
  <c r="F25"/>
  <c r="G25"/>
  <c r="H25"/>
  <c r="B25"/>
  <c r="C24"/>
  <c r="D24"/>
  <c r="E24"/>
  <c r="F24"/>
  <c r="G24"/>
  <c r="H24"/>
  <c r="B24"/>
  <c r="D17"/>
  <c r="E17"/>
  <c r="F17"/>
  <c r="C17"/>
  <c r="I4"/>
  <c r="E12" s="1"/>
  <c r="E16" l="1"/>
  <c r="E14"/>
  <c r="E15"/>
  <c r="E13"/>
  <c r="F12"/>
  <c r="D12"/>
  <c r="D14" s="1"/>
  <c r="C12"/>
  <c r="D13" l="1"/>
  <c r="D16"/>
  <c r="D15"/>
  <c r="C16"/>
  <c r="C14"/>
  <c r="C15"/>
  <c r="C13"/>
  <c r="F16"/>
  <c r="F14"/>
  <c r="F15"/>
  <c r="F13"/>
</calcChain>
</file>

<file path=xl/sharedStrings.xml><?xml version="1.0" encoding="utf-8"?>
<sst xmlns="http://schemas.openxmlformats.org/spreadsheetml/2006/main" count="61" uniqueCount="36">
  <si>
    <t>nap. Napětí</t>
  </si>
  <si>
    <t>min</t>
  </si>
  <si>
    <t>max</t>
  </si>
  <si>
    <t>nom</t>
  </si>
  <si>
    <t>napětí led:</t>
  </si>
  <si>
    <t>proud led</t>
  </si>
  <si>
    <t>jmen. Kmitočt</t>
  </si>
  <si>
    <t>kHz</t>
  </si>
  <si>
    <t>mA</t>
  </si>
  <si>
    <t>Tnom</t>
  </si>
  <si>
    <t>Toff</t>
  </si>
  <si>
    <t>Rt</t>
  </si>
  <si>
    <t>kOhm</t>
  </si>
  <si>
    <t>mH</t>
  </si>
  <si>
    <t>Rs</t>
  </si>
  <si>
    <t>Ohm</t>
  </si>
  <si>
    <t>L (20%)</t>
  </si>
  <si>
    <t>L (30%)</t>
  </si>
  <si>
    <t>L (40%)</t>
  </si>
  <si>
    <t>us</t>
  </si>
  <si>
    <t>tyto zadat</t>
  </si>
  <si>
    <t>výsledky</t>
  </si>
  <si>
    <t>indukčnosti pro různá zvlnění proudu led</t>
  </si>
  <si>
    <t>odpor měření proudu u tranzistoru</t>
  </si>
  <si>
    <t>odpor mezi vývodem 8 a zemí</t>
  </si>
  <si>
    <t>cívka na toroidu 12,7mm, žluto -bílá</t>
  </si>
  <si>
    <t>závitů</t>
  </si>
  <si>
    <t>délka m</t>
  </si>
  <si>
    <t>indukčnost mH</t>
  </si>
  <si>
    <t>odpor ohm</t>
  </si>
  <si>
    <t>drát max mm</t>
  </si>
  <si>
    <t xml:space="preserve">proud </t>
  </si>
  <si>
    <t>A</t>
  </si>
  <si>
    <t>ztráta v odporu W</t>
  </si>
  <si>
    <t>cívka na toroidu 27mm, žluto -bílá, z pc zdroje</t>
  </si>
  <si>
    <t>cívka na toroidu 23mm, žluto -bílá z pc zdroje menší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</si>
</sst>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2" fontId="0" fillId="3" borderId="0" xfId="0" applyNumberFormat="1" applyFill="1"/>
    <xf numFmtId="1" fontId="0" fillId="3" borderId="0" xfId="0" applyNumberFormat="1" applyFill="1"/>
    <xf numFmtId="0" fontId="0" fillId="2" borderId="0" xfId="0" applyFill="1" applyProtection="1">
      <protection locked="0"/>
    </xf>
    <xf numFmtId="0" fontId="0" fillId="0" borderId="0" xfId="0" applyProtection="1">
      <protection locked="0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1"/>
  <sheetViews>
    <sheetView tabSelected="1" workbookViewId="0">
      <selection activeCell="F10" sqref="F10"/>
    </sheetView>
  </sheetViews>
  <sheetFormatPr defaultRowHeight="14.5"/>
  <cols>
    <col min="1" max="1" width="15.1796875" customWidth="1"/>
  </cols>
  <sheetData>
    <row r="1" spans="1:16">
      <c r="G1" s="1" t="s">
        <v>20</v>
      </c>
      <c r="H1" s="2" t="s">
        <v>21</v>
      </c>
    </row>
    <row r="3" spans="1:16">
      <c r="A3" t="s">
        <v>0</v>
      </c>
      <c r="C3" t="s">
        <v>1</v>
      </c>
      <c r="D3" t="s">
        <v>2</v>
      </c>
      <c r="E3" t="s">
        <v>3</v>
      </c>
      <c r="F3" t="s">
        <v>6</v>
      </c>
      <c r="I3" t="s">
        <v>9</v>
      </c>
    </row>
    <row r="4" spans="1:16">
      <c r="C4" s="5">
        <v>48</v>
      </c>
      <c r="D4" s="5">
        <v>60</v>
      </c>
      <c r="E4" s="5">
        <v>54</v>
      </c>
      <c r="F4" s="6"/>
      <c r="G4" s="5">
        <v>90.5</v>
      </c>
      <c r="H4" t="s">
        <v>7</v>
      </c>
      <c r="I4" s="2">
        <f>1/G4*1000</f>
        <v>11.049723756906078</v>
      </c>
      <c r="J4" t="s">
        <v>19</v>
      </c>
    </row>
    <row r="5" spans="1:16">
      <c r="C5" s="6"/>
      <c r="D5" s="6"/>
      <c r="E5" s="6"/>
      <c r="F5" s="6"/>
      <c r="G5" s="6"/>
    </row>
    <row r="6" spans="1:16">
      <c r="A6" t="s">
        <v>4</v>
      </c>
      <c r="B6" t="s">
        <v>1</v>
      </c>
      <c r="C6" s="5">
        <v>27</v>
      </c>
      <c r="D6" s="5">
        <v>18</v>
      </c>
      <c r="E6" s="5">
        <v>27</v>
      </c>
      <c r="F6" s="5">
        <v>31</v>
      </c>
      <c r="G6" s="6"/>
    </row>
    <row r="7" spans="1:16">
      <c r="B7" t="s">
        <v>3</v>
      </c>
      <c r="C7" s="5">
        <v>33</v>
      </c>
      <c r="D7" s="5">
        <v>22</v>
      </c>
      <c r="E7" s="5">
        <v>10</v>
      </c>
      <c r="F7" s="5">
        <v>33</v>
      </c>
      <c r="G7" s="6"/>
    </row>
    <row r="8" spans="1:16">
      <c r="B8" t="s">
        <v>2</v>
      </c>
      <c r="C8" s="5">
        <v>35</v>
      </c>
      <c r="D8" s="5">
        <v>24</v>
      </c>
      <c r="E8" s="5">
        <v>36</v>
      </c>
      <c r="F8" s="5">
        <v>35</v>
      </c>
      <c r="G8" s="6"/>
    </row>
    <row r="9" spans="1:16">
      <c r="A9" t="s">
        <v>5</v>
      </c>
      <c r="B9" t="s">
        <v>1</v>
      </c>
      <c r="C9" s="5">
        <v>600</v>
      </c>
      <c r="D9" s="5">
        <v>500</v>
      </c>
      <c r="E9" s="5">
        <v>500</v>
      </c>
      <c r="F9" s="5">
        <v>200</v>
      </c>
      <c r="G9" s="6"/>
    </row>
    <row r="10" spans="1:16">
      <c r="A10" t="s">
        <v>8</v>
      </c>
      <c r="B10" t="s">
        <v>3</v>
      </c>
      <c r="C10" s="5">
        <v>700</v>
      </c>
      <c r="D10" s="5">
        <v>700</v>
      </c>
      <c r="E10" s="5">
        <v>700</v>
      </c>
      <c r="F10" s="5">
        <v>240</v>
      </c>
      <c r="G10" s="6"/>
      <c r="K10">
        <v>2.2000000000000002</v>
      </c>
      <c r="L10">
        <v>1.5</v>
      </c>
      <c r="M10">
        <v>1.5</v>
      </c>
      <c r="N10">
        <v>1.5</v>
      </c>
      <c r="O10">
        <f>1/(1/L10+1/M10+1/N10+1/K10)</f>
        <v>0.40740740740740738</v>
      </c>
    </row>
    <row r="11" spans="1:16">
      <c r="B11" t="s">
        <v>2</v>
      </c>
      <c r="C11" s="5">
        <v>900</v>
      </c>
      <c r="D11" s="5">
        <v>1000</v>
      </c>
      <c r="E11" s="5">
        <v>1000</v>
      </c>
      <c r="F11" s="5">
        <v>300</v>
      </c>
      <c r="G11" s="6"/>
      <c r="P11">
        <f>1.5/4</f>
        <v>0.375</v>
      </c>
    </row>
    <row r="12" spans="1:16">
      <c r="A12" t="s">
        <v>10</v>
      </c>
      <c r="B12" t="s">
        <v>19</v>
      </c>
      <c r="C12" s="3">
        <f>(1-C7/$E$4)*$I$4</f>
        <v>4.2971147943523631</v>
      </c>
      <c r="D12" s="3">
        <f t="shared" ref="D12:F12" si="0">(1-D7/$E$4)*$I$4</f>
        <v>6.5479844485369343</v>
      </c>
      <c r="E12" s="3">
        <f t="shared" si="0"/>
        <v>9.0034786167382865</v>
      </c>
      <c r="F12" s="3">
        <f t="shared" si="0"/>
        <v>4.2971147943523631</v>
      </c>
    </row>
    <row r="13" spans="1:16">
      <c r="A13" t="s">
        <v>11</v>
      </c>
      <c r="B13" t="s">
        <v>12</v>
      </c>
      <c r="C13" s="4">
        <f>C12*25-7.5</f>
        <v>99.927869858809075</v>
      </c>
      <c r="D13" s="4">
        <f t="shared" ref="D13:F13" si="1">D12*25-7.5</f>
        <v>156.19961121342337</v>
      </c>
      <c r="E13" s="4">
        <f t="shared" si="1"/>
        <v>217.58696541845717</v>
      </c>
      <c r="F13" s="4">
        <f t="shared" si="1"/>
        <v>99.927869858809075</v>
      </c>
      <c r="G13" t="s">
        <v>24</v>
      </c>
      <c r="N13">
        <f>0.7*0.7*0.6</f>
        <v>0.29399999999999993</v>
      </c>
    </row>
    <row r="14" spans="1:16">
      <c r="A14" t="s">
        <v>16</v>
      </c>
      <c r="B14" t="s">
        <v>13</v>
      </c>
      <c r="C14" s="3">
        <f>C7*C12/(0.2*C10)</f>
        <v>1.0128913443830569</v>
      </c>
      <c r="D14" s="3">
        <f>D7*D12/(0.2*D10)</f>
        <v>1.0289689847700896</v>
      </c>
      <c r="E14" s="3">
        <f t="shared" ref="E14:F14" si="2">E7*E12/(0.2*E10)</f>
        <v>0.64310561548130618</v>
      </c>
      <c r="F14" s="3">
        <f t="shared" si="2"/>
        <v>2.9542664211172496</v>
      </c>
      <c r="G14" t="s">
        <v>22</v>
      </c>
    </row>
    <row r="15" spans="1:16">
      <c r="A15" t="s">
        <v>17</v>
      </c>
      <c r="B15" t="s">
        <v>13</v>
      </c>
      <c r="C15" s="3">
        <f>C7*C12/(0.3*C10)</f>
        <v>0.67526089625537133</v>
      </c>
      <c r="D15" s="3">
        <f t="shared" ref="D15:F15" si="3">D7*D12/(0.3*D10)</f>
        <v>0.68597932318005983</v>
      </c>
      <c r="E15" s="3">
        <f t="shared" si="3"/>
        <v>0.42873707698753744</v>
      </c>
      <c r="F15" s="3">
        <f t="shared" si="3"/>
        <v>1.9695109474114996</v>
      </c>
    </row>
    <row r="16" spans="1:16">
      <c r="A16" t="s">
        <v>18</v>
      </c>
      <c r="B16" t="s">
        <v>13</v>
      </c>
      <c r="C16" s="3">
        <f>C7*C12/(C10*0.4)</f>
        <v>0.50644567219152847</v>
      </c>
      <c r="D16" s="3">
        <f t="shared" ref="D16:F16" si="4">D7*D12/(D10*0.4)</f>
        <v>0.51448449238504479</v>
      </c>
      <c r="E16" s="3">
        <f t="shared" si="4"/>
        <v>0.32155280774065309</v>
      </c>
      <c r="F16" s="3">
        <f t="shared" si="4"/>
        <v>1.4771332105586248</v>
      </c>
    </row>
    <row r="17" spans="1:11">
      <c r="A17" t="s">
        <v>14</v>
      </c>
      <c r="B17" t="s">
        <v>15</v>
      </c>
      <c r="C17" s="3">
        <f>0.27/C10*1000</f>
        <v>0.38571428571428573</v>
      </c>
      <c r="D17" s="3">
        <f t="shared" ref="D17:F17" si="5">0.27/D10*1000</f>
        <v>0.38571428571428573</v>
      </c>
      <c r="E17" s="3">
        <f t="shared" si="5"/>
        <v>0.38571428571428573</v>
      </c>
      <c r="F17" s="3">
        <f t="shared" si="5"/>
        <v>1.1250000000000002</v>
      </c>
      <c r="G17" t="s">
        <v>23</v>
      </c>
    </row>
    <row r="19" spans="1:11">
      <c r="A19" t="s">
        <v>25</v>
      </c>
      <c r="D19" t="s">
        <v>31</v>
      </c>
      <c r="E19">
        <v>0.2</v>
      </c>
      <c r="F19" t="s">
        <v>32</v>
      </c>
    </row>
    <row r="20" spans="1:11">
      <c r="A20" t="s">
        <v>28</v>
      </c>
      <c r="B20">
        <v>1.5</v>
      </c>
      <c r="C20">
        <v>1.2</v>
      </c>
      <c r="D20">
        <v>1</v>
      </c>
      <c r="E20">
        <v>0.8</v>
      </c>
      <c r="F20">
        <v>0.6</v>
      </c>
      <c r="G20">
        <v>0.5</v>
      </c>
      <c r="H20">
        <v>0.4</v>
      </c>
      <c r="I20">
        <v>0.3</v>
      </c>
      <c r="J20">
        <v>0.25</v>
      </c>
      <c r="K20">
        <v>0.2</v>
      </c>
    </row>
    <row r="21" spans="1:11">
      <c r="A21" t="s">
        <v>26</v>
      </c>
      <c r="B21">
        <v>213</v>
      </c>
      <c r="C21">
        <v>191</v>
      </c>
      <c r="D21">
        <v>174</v>
      </c>
      <c r="E21">
        <v>156</v>
      </c>
      <c r="F21">
        <v>135</v>
      </c>
      <c r="G21">
        <v>123</v>
      </c>
      <c r="H21">
        <v>110</v>
      </c>
      <c r="I21">
        <v>95</v>
      </c>
      <c r="J21">
        <v>87</v>
      </c>
      <c r="K21">
        <v>78</v>
      </c>
    </row>
    <row r="22" spans="1:11">
      <c r="A22" t="s">
        <v>30</v>
      </c>
      <c r="B22">
        <v>0.1</v>
      </c>
      <c r="C22">
        <v>0.1</v>
      </c>
      <c r="D22">
        <v>0.1</v>
      </c>
      <c r="E22">
        <v>0.15</v>
      </c>
      <c r="F22">
        <v>0.15</v>
      </c>
      <c r="G22">
        <v>0.18</v>
      </c>
      <c r="H22">
        <v>0.2</v>
      </c>
      <c r="I22">
        <v>0.25</v>
      </c>
      <c r="J22">
        <v>0.25</v>
      </c>
      <c r="K22">
        <v>0.3</v>
      </c>
    </row>
    <row r="23" spans="1:11">
      <c r="A23" t="s">
        <v>27</v>
      </c>
      <c r="B23">
        <v>3.13</v>
      </c>
      <c r="C23">
        <v>2.8</v>
      </c>
      <c r="D23">
        <v>2.6</v>
      </c>
      <c r="E23">
        <v>2.2999999999999998</v>
      </c>
      <c r="F23">
        <v>2</v>
      </c>
      <c r="G23">
        <v>1.8</v>
      </c>
      <c r="H23">
        <v>1.6</v>
      </c>
      <c r="I23">
        <v>1.4</v>
      </c>
      <c r="J23">
        <v>1.3</v>
      </c>
      <c r="K23">
        <v>1.2</v>
      </c>
    </row>
    <row r="24" spans="1:11">
      <c r="A24" t="s">
        <v>29</v>
      </c>
      <c r="B24">
        <f>0.017*B23/(3.1415*B22*B22/4)</f>
        <v>6.7751074327550525</v>
      </c>
      <c r="C24">
        <f t="shared" ref="C24:H24" si="6">0.017*C23/(3.1415*C22*C22/4)</f>
        <v>6.0607989813783218</v>
      </c>
      <c r="D24">
        <f t="shared" si="6"/>
        <v>5.6278847684227271</v>
      </c>
      <c r="E24">
        <f t="shared" si="6"/>
        <v>2.2126726439952606</v>
      </c>
      <c r="F24">
        <f t="shared" si="6"/>
        <v>1.924063168691531</v>
      </c>
      <c r="G24">
        <f t="shared" si="6"/>
        <v>1.2025394804322069</v>
      </c>
      <c r="H24">
        <f t="shared" si="6"/>
        <v>0.8658284259111888</v>
      </c>
      <c r="I24">
        <f t="shared" ref="I24" si="7">0.017*I23/(3.1415*I22*I22/4)</f>
        <v>0.48486391851026578</v>
      </c>
      <c r="J24">
        <f t="shared" ref="J24" si="8">0.017*J23/(3.1415*J22*J22/4)</f>
        <v>0.45023078147381823</v>
      </c>
      <c r="K24">
        <f t="shared" ref="K24" si="9">0.017*K23/(3.1415*K22*K22/4)</f>
        <v>0.28860947530372966</v>
      </c>
    </row>
    <row r="25" spans="1:11">
      <c r="A25" t="s">
        <v>33</v>
      </c>
      <c r="B25">
        <f>B24*$E$19*$E$19</f>
        <v>0.27100429731020215</v>
      </c>
      <c r="C25">
        <f t="shared" ref="C25:H25" si="10">C24*$E$19*$E$19</f>
        <v>0.24243195925513292</v>
      </c>
      <c r="D25">
        <f t="shared" si="10"/>
        <v>0.22511539073690912</v>
      </c>
      <c r="E25">
        <f t="shared" si="10"/>
        <v>8.8506905759810434E-2</v>
      </c>
      <c r="F25">
        <f t="shared" si="10"/>
        <v>7.6962526747661242E-2</v>
      </c>
      <c r="G25">
        <f t="shared" si="10"/>
        <v>4.8101579217288283E-2</v>
      </c>
      <c r="H25">
        <f t="shared" si="10"/>
        <v>3.4633137036447555E-2</v>
      </c>
      <c r="I25">
        <f t="shared" ref="I25" si="11">I24*$E$19*$E$19</f>
        <v>1.9394556740410632E-2</v>
      </c>
      <c r="J25">
        <f t="shared" ref="J25" si="12">J24*$E$19*$E$19</f>
        <v>1.8009231258952731E-2</v>
      </c>
      <c r="K25">
        <f t="shared" ref="K25" si="13">K24*$E$19*$E$19</f>
        <v>1.1544379012149187E-2</v>
      </c>
    </row>
    <row r="27" spans="1:11">
      <c r="A27" t="s">
        <v>34</v>
      </c>
      <c r="D27" t="s">
        <v>31</v>
      </c>
      <c r="E27">
        <v>0.7</v>
      </c>
      <c r="F27" t="s">
        <v>32</v>
      </c>
    </row>
    <row r="28" spans="1:11">
      <c r="A28" t="s">
        <v>28</v>
      </c>
      <c r="B28">
        <v>1.5</v>
      </c>
      <c r="C28">
        <v>1.2</v>
      </c>
      <c r="D28">
        <v>1</v>
      </c>
      <c r="E28">
        <v>0.8</v>
      </c>
      <c r="F28">
        <v>0.6</v>
      </c>
      <c r="G28">
        <v>0.5</v>
      </c>
      <c r="H28">
        <v>0.4</v>
      </c>
      <c r="I28">
        <v>0.3</v>
      </c>
      <c r="J28">
        <v>0.25</v>
      </c>
      <c r="K28">
        <v>0.2</v>
      </c>
    </row>
    <row r="29" spans="1:11">
      <c r="A29" t="s">
        <v>26</v>
      </c>
      <c r="B29">
        <v>127</v>
      </c>
      <c r="C29">
        <v>114</v>
      </c>
      <c r="D29">
        <v>104</v>
      </c>
      <c r="E29">
        <v>93</v>
      </c>
      <c r="F29">
        <v>80</v>
      </c>
      <c r="G29">
        <v>73</v>
      </c>
      <c r="H29">
        <v>66</v>
      </c>
      <c r="I29">
        <v>57</v>
      </c>
      <c r="J29">
        <v>52</v>
      </c>
      <c r="K29">
        <v>46</v>
      </c>
    </row>
    <row r="30" spans="1:11">
      <c r="A30" t="s">
        <v>30</v>
      </c>
      <c r="B30">
        <v>0.3</v>
      </c>
      <c r="C30">
        <v>0.3</v>
      </c>
      <c r="D30">
        <v>0.4</v>
      </c>
      <c r="E30">
        <v>0.4</v>
      </c>
      <c r="F30">
        <v>0.5</v>
      </c>
      <c r="G30">
        <v>0.6</v>
      </c>
      <c r="H30">
        <v>0.6</v>
      </c>
      <c r="I30">
        <v>0.7</v>
      </c>
      <c r="J30">
        <v>0.8</v>
      </c>
      <c r="K30">
        <v>1.6</v>
      </c>
    </row>
    <row r="31" spans="1:11">
      <c r="A31" t="s">
        <v>27</v>
      </c>
      <c r="B31">
        <v>4.4000000000000004</v>
      </c>
      <c r="C31">
        <v>4</v>
      </c>
      <c r="D31">
        <v>3.6</v>
      </c>
      <c r="E31">
        <v>3.2</v>
      </c>
      <c r="F31">
        <v>2.8</v>
      </c>
      <c r="G31">
        <v>2.6</v>
      </c>
      <c r="H31">
        <v>2.2999999999999998</v>
      </c>
      <c r="I31">
        <v>2</v>
      </c>
      <c r="J31">
        <v>1.8</v>
      </c>
      <c r="K31">
        <v>0.9</v>
      </c>
    </row>
    <row r="32" spans="1:11">
      <c r="A32" t="s">
        <v>29</v>
      </c>
      <c r="B32">
        <f>0.017*B31/(3.1415*B30*B30/4)</f>
        <v>1.058234742780342</v>
      </c>
      <c r="C32">
        <f t="shared" ref="C32:K32" si="14">0.017*C31/(3.1415*C30*C30/4)</f>
        <v>0.96203158434576552</v>
      </c>
      <c r="D32">
        <f t="shared" si="14"/>
        <v>0.48702848957504374</v>
      </c>
      <c r="E32">
        <f t="shared" si="14"/>
        <v>0.4329142129555944</v>
      </c>
      <c r="F32">
        <f t="shared" si="14"/>
        <v>0.24243195925513289</v>
      </c>
      <c r="G32">
        <f t="shared" si="14"/>
        <v>0.1563301324561869</v>
      </c>
      <c r="H32">
        <f t="shared" si="14"/>
        <v>0.13829204024970379</v>
      </c>
      <c r="I32">
        <f t="shared" si="14"/>
        <v>8.8349839378692743E-2</v>
      </c>
      <c r="J32">
        <f t="shared" si="14"/>
        <v>6.0878561196880468E-2</v>
      </c>
      <c r="K32">
        <f t="shared" si="14"/>
        <v>7.6098201496100585E-3</v>
      </c>
    </row>
    <row r="33" spans="1:13">
      <c r="A33" t="s">
        <v>33</v>
      </c>
      <c r="B33">
        <f>B32*$E$27*$E$27</f>
        <v>0.5185350239623675</v>
      </c>
      <c r="C33">
        <f t="shared" ref="C33:K33" si="15">C32*$E$27*$E$27</f>
        <v>0.47139547632942502</v>
      </c>
      <c r="D33">
        <f t="shared" si="15"/>
        <v>0.23864395989177142</v>
      </c>
      <c r="E33">
        <f t="shared" si="15"/>
        <v>0.21212796434824124</v>
      </c>
      <c r="F33">
        <f t="shared" si="15"/>
        <v>0.11879166003501511</v>
      </c>
      <c r="G33">
        <f t="shared" si="15"/>
        <v>7.6601764903531572E-2</v>
      </c>
      <c r="H33">
        <f t="shared" si="15"/>
        <v>6.776309972235485E-2</v>
      </c>
      <c r="I33">
        <f t="shared" si="15"/>
        <v>4.3291421295559442E-2</v>
      </c>
      <c r="J33">
        <f t="shared" si="15"/>
        <v>2.9830494986471428E-2</v>
      </c>
      <c r="K33">
        <f t="shared" si="15"/>
        <v>3.7288118733089285E-3</v>
      </c>
    </row>
    <row r="35" spans="1:13">
      <c r="A35" t="s">
        <v>35</v>
      </c>
      <c r="D35" t="s">
        <v>31</v>
      </c>
      <c r="E35">
        <v>0.2</v>
      </c>
      <c r="F35" t="s">
        <v>32</v>
      </c>
    </row>
    <row r="36" spans="1:13">
      <c r="A36" t="s">
        <v>28</v>
      </c>
      <c r="B36">
        <v>1.5</v>
      </c>
      <c r="C36">
        <v>1.2</v>
      </c>
      <c r="D36">
        <v>1</v>
      </c>
      <c r="E36">
        <v>0.8</v>
      </c>
      <c r="F36">
        <v>0.6</v>
      </c>
      <c r="G36">
        <v>0.5</v>
      </c>
      <c r="H36">
        <v>0.4</v>
      </c>
      <c r="I36">
        <v>0.3</v>
      </c>
      <c r="J36">
        <v>0.25</v>
      </c>
      <c r="K36">
        <v>0.2</v>
      </c>
      <c r="L36">
        <v>2</v>
      </c>
      <c r="M36">
        <v>2</v>
      </c>
    </row>
    <row r="37" spans="1:13">
      <c r="A37" t="s">
        <v>26</v>
      </c>
      <c r="B37">
        <v>158</v>
      </c>
      <c r="C37">
        <v>141</v>
      </c>
      <c r="D37">
        <v>129</v>
      </c>
      <c r="E37">
        <v>115</v>
      </c>
      <c r="F37">
        <v>100</v>
      </c>
      <c r="G37">
        <v>91</v>
      </c>
      <c r="H37">
        <v>82</v>
      </c>
      <c r="I37">
        <v>71</v>
      </c>
      <c r="J37">
        <v>65</v>
      </c>
      <c r="K37">
        <v>58</v>
      </c>
      <c r="L37">
        <v>183</v>
      </c>
      <c r="M37">
        <v>183</v>
      </c>
    </row>
    <row r="38" spans="1:13">
      <c r="A38" t="s">
        <v>30</v>
      </c>
      <c r="B38">
        <v>0.2</v>
      </c>
      <c r="C38">
        <v>0.3</v>
      </c>
      <c r="D38">
        <v>0.3</v>
      </c>
      <c r="E38">
        <v>0.3</v>
      </c>
      <c r="F38">
        <v>0.4</v>
      </c>
      <c r="G38">
        <v>0.4</v>
      </c>
      <c r="H38">
        <v>0.5</v>
      </c>
      <c r="I38">
        <v>0.6</v>
      </c>
      <c r="J38">
        <v>0.6</v>
      </c>
      <c r="K38">
        <v>0.7</v>
      </c>
      <c r="L38">
        <v>0.24</v>
      </c>
      <c r="M38">
        <v>0.5</v>
      </c>
    </row>
    <row r="39" spans="1:13">
      <c r="A39" t="s">
        <v>27</v>
      </c>
      <c r="B39">
        <v>4.0999999999999996</v>
      </c>
      <c r="C39">
        <v>3.6</v>
      </c>
      <c r="D39">
        <v>3.3</v>
      </c>
      <c r="E39">
        <v>3</v>
      </c>
      <c r="F39">
        <v>2.6</v>
      </c>
      <c r="G39">
        <v>2.4</v>
      </c>
      <c r="H39">
        <v>2.1</v>
      </c>
      <c r="I39">
        <v>1.8</v>
      </c>
      <c r="J39">
        <v>1.7</v>
      </c>
      <c r="K39">
        <v>1.5</v>
      </c>
      <c r="L39">
        <v>4.7</v>
      </c>
      <c r="M39">
        <v>4.7</v>
      </c>
    </row>
    <row r="40" spans="1:13">
      <c r="A40" t="s">
        <v>29</v>
      </c>
      <c r="B40">
        <f>0.017*B39/(3.1415*B38*B38/4)</f>
        <v>2.2186853413974212</v>
      </c>
      <c r="C40">
        <f t="shared" ref="C40:K40" si="16">0.017*C39/(3.1415*C38*C38/4)</f>
        <v>0.86582842591118891</v>
      </c>
      <c r="D40">
        <f t="shared" si="16"/>
        <v>0.79367605708525657</v>
      </c>
      <c r="E40">
        <f t="shared" si="16"/>
        <v>0.72152368825932411</v>
      </c>
      <c r="F40">
        <f t="shared" si="16"/>
        <v>0.35174279802642044</v>
      </c>
      <c r="G40">
        <f t="shared" si="16"/>
        <v>0.32468565971669583</v>
      </c>
      <c r="H40">
        <f t="shared" si="16"/>
        <v>0.18182396944134968</v>
      </c>
      <c r="I40">
        <f t="shared" si="16"/>
        <v>0.10822855323889861</v>
      </c>
      <c r="J40">
        <f t="shared" si="16"/>
        <v>0.10221585583673759</v>
      </c>
      <c r="K40">
        <f t="shared" si="16"/>
        <v>6.6262379534019561E-2</v>
      </c>
      <c r="L40">
        <f t="shared" ref="L40:M40" si="17">0.017*L39/(3.1415*L38*L38/4)</f>
        <v>1.7662298618848042</v>
      </c>
      <c r="M40">
        <f t="shared" si="17"/>
        <v>0.40693936017825882</v>
      </c>
    </row>
    <row r="41" spans="1:13">
      <c r="A41" t="s">
        <v>33</v>
      </c>
      <c r="B41">
        <f>B40*$E$35*$E$35</f>
        <v>8.8747413655896862E-2</v>
      </c>
      <c r="C41">
        <f t="shared" ref="C41:K41" si="18">C40*$E$35*$E$35</f>
        <v>3.4633137036447562E-2</v>
      </c>
      <c r="D41">
        <f t="shared" si="18"/>
        <v>3.1747042283410264E-2</v>
      </c>
      <c r="E41">
        <f t="shared" si="18"/>
        <v>2.8860947530372966E-2</v>
      </c>
      <c r="F41">
        <f t="shared" si="18"/>
        <v>1.406971192105682E-2</v>
      </c>
      <c r="G41">
        <f t="shared" si="18"/>
        <v>1.2987426388667834E-2</v>
      </c>
      <c r="H41">
        <f t="shared" si="18"/>
        <v>7.2729587776539876E-3</v>
      </c>
      <c r="I41">
        <f t="shared" si="18"/>
        <v>4.3291421295559452E-3</v>
      </c>
      <c r="J41">
        <f t="shared" si="18"/>
        <v>4.088634233469504E-3</v>
      </c>
      <c r="K41">
        <f t="shared" si="18"/>
        <v>2.6504951813607828E-3</v>
      </c>
      <c r="L41">
        <f t="shared" ref="L41:M41" si="19">L40*$E$35*$E$35</f>
        <v>7.0649194475392182E-2</v>
      </c>
      <c r="M41">
        <f t="shared" si="19"/>
        <v>1.6277574407130357E-2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2015-11-11T15:57:06Z</dcterms:modified>
</cp:coreProperties>
</file>