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"/>
  <c r="H41"/>
  <c r="G41"/>
  <c r="I39"/>
  <c r="H39"/>
  <c r="G39"/>
  <c r="AD41"/>
  <c r="AC41"/>
  <c r="AB41"/>
  <c r="AD39"/>
  <c r="AC39"/>
  <c r="AB39"/>
  <c r="Z41"/>
  <c r="Y41"/>
  <c r="X41"/>
  <c r="Z39"/>
  <c r="Y39"/>
  <c r="X39"/>
  <c r="V41"/>
  <c r="U41"/>
  <c r="T41"/>
  <c r="V39"/>
  <c r="U39"/>
  <c r="T39"/>
  <c r="R41"/>
  <c r="Q41"/>
  <c r="P41"/>
  <c r="R39"/>
  <c r="Q39"/>
  <c r="P39"/>
  <c r="N41"/>
  <c r="M41"/>
  <c r="L41"/>
  <c r="N39"/>
  <c r="M39"/>
  <c r="L39"/>
  <c r="D41"/>
  <c r="D39"/>
  <c r="E41"/>
  <c r="C41"/>
  <c r="E39"/>
  <c r="C2"/>
  <c r="C6" s="1"/>
  <c r="A29"/>
  <c r="A24"/>
  <c r="A21"/>
  <c r="A12"/>
  <c r="A6"/>
  <c r="A32"/>
  <c r="C39"/>
  <c r="C35" l="1"/>
  <c r="D2"/>
  <c r="D32" s="1"/>
  <c r="C12"/>
  <c r="E2"/>
  <c r="G2" s="1"/>
  <c r="C24"/>
  <c r="C21"/>
  <c r="C29"/>
  <c r="C36"/>
  <c r="C32"/>
  <c r="G21" l="1"/>
  <c r="I2"/>
  <c r="G6"/>
  <c r="G12"/>
  <c r="G32"/>
  <c r="H2"/>
  <c r="G35"/>
  <c r="G36"/>
  <c r="G29"/>
  <c r="G24"/>
  <c r="D35"/>
  <c r="D36"/>
  <c r="L2"/>
  <c r="D29"/>
  <c r="D24"/>
  <c r="D21"/>
  <c r="D12"/>
  <c r="D6"/>
  <c r="E32"/>
  <c r="E29"/>
  <c r="E35"/>
  <c r="E24"/>
  <c r="E12"/>
  <c r="E21"/>
  <c r="E6"/>
  <c r="E36"/>
  <c r="C42"/>
  <c r="C44" s="1"/>
  <c r="H12" l="1"/>
  <c r="H6"/>
  <c r="H32"/>
  <c r="H42" s="1"/>
  <c r="H44" s="1"/>
  <c r="H35"/>
  <c r="H36"/>
  <c r="H21"/>
  <c r="H24"/>
  <c r="H29"/>
  <c r="I35"/>
  <c r="I6"/>
  <c r="I32"/>
  <c r="I12"/>
  <c r="I36"/>
  <c r="I24"/>
  <c r="I29"/>
  <c r="I21"/>
  <c r="G42"/>
  <c r="G44" s="1"/>
  <c r="D42"/>
  <c r="D44" s="1"/>
  <c r="L36"/>
  <c r="L35"/>
  <c r="L32"/>
  <c r="L29"/>
  <c r="L24"/>
  <c r="L21"/>
  <c r="L12"/>
  <c r="N2"/>
  <c r="L6"/>
  <c r="M2"/>
  <c r="E42"/>
  <c r="E44" s="1"/>
  <c r="I42" l="1"/>
  <c r="I44" s="1"/>
  <c r="L42"/>
  <c r="L44" s="1"/>
  <c r="N6"/>
  <c r="N32"/>
  <c r="N12"/>
  <c r="N36"/>
  <c r="N35"/>
  <c r="N21"/>
  <c r="N29"/>
  <c r="N24"/>
  <c r="M6"/>
  <c r="M32"/>
  <c r="M24"/>
  <c r="M36"/>
  <c r="M35"/>
  <c r="M21"/>
  <c r="M29"/>
  <c r="P2"/>
  <c r="M12"/>
  <c r="M42" l="1"/>
  <c r="M44" s="1"/>
  <c r="P36"/>
  <c r="R2"/>
  <c r="P6"/>
  <c r="P21"/>
  <c r="P12"/>
  <c r="Q2"/>
  <c r="T2" s="1"/>
  <c r="P29"/>
  <c r="P35"/>
  <c r="P24"/>
  <c r="P32"/>
  <c r="N42"/>
  <c r="N44" s="1"/>
  <c r="T35" l="1"/>
  <c r="T36"/>
  <c r="T21"/>
  <c r="U2"/>
  <c r="X2" s="1"/>
  <c r="T12"/>
  <c r="T29"/>
  <c r="V2"/>
  <c r="T6"/>
  <c r="T24"/>
  <c r="T32"/>
  <c r="P42"/>
  <c r="P44" s="1"/>
  <c r="Q21"/>
  <c r="Q32"/>
  <c r="Q36"/>
  <c r="Q12"/>
  <c r="Q24"/>
  <c r="Q29"/>
  <c r="Q35"/>
  <c r="Q6"/>
  <c r="R12"/>
  <c r="R36"/>
  <c r="R29"/>
  <c r="R32"/>
  <c r="R6"/>
  <c r="R21"/>
  <c r="R24"/>
  <c r="R35"/>
  <c r="T42" l="1"/>
  <c r="T44" s="1"/>
  <c r="Y2"/>
  <c r="X21"/>
  <c r="X29"/>
  <c r="X6"/>
  <c r="Z2"/>
  <c r="X24"/>
  <c r="X12"/>
  <c r="X32"/>
  <c r="X36"/>
  <c r="X35"/>
  <c r="V6"/>
  <c r="V35"/>
  <c r="V29"/>
  <c r="V12"/>
  <c r="V36"/>
  <c r="V21"/>
  <c r="V24"/>
  <c r="V32"/>
  <c r="V42" s="1"/>
  <c r="V44" s="1"/>
  <c r="U36"/>
  <c r="U35"/>
  <c r="U21"/>
  <c r="U32"/>
  <c r="U29"/>
  <c r="U24"/>
  <c r="U12"/>
  <c r="U6"/>
  <c r="R42"/>
  <c r="R44" s="1"/>
  <c r="Q42"/>
  <c r="Q44" s="1"/>
  <c r="X42" l="1"/>
  <c r="X44" s="1"/>
  <c r="Z12"/>
  <c r="Z36"/>
  <c r="Z21"/>
  <c r="Z6"/>
  <c r="Z35"/>
  <c r="Z32"/>
  <c r="Z29"/>
  <c r="Z24"/>
  <c r="AB2"/>
  <c r="Y29"/>
  <c r="Y32"/>
  <c r="Y21"/>
  <c r="Y12"/>
  <c r="Y24"/>
  <c r="Y35"/>
  <c r="Y36"/>
  <c r="Y6"/>
  <c r="U42"/>
  <c r="U44" s="1"/>
  <c r="Z42" l="1"/>
  <c r="Z44" s="1"/>
  <c r="Y42"/>
  <c r="Y44" s="1"/>
  <c r="AC2"/>
  <c r="AB21"/>
  <c r="AD2"/>
  <c r="AB6"/>
  <c r="AB12"/>
  <c r="AB32"/>
  <c r="AB35"/>
  <c r="AB36"/>
  <c r="AB24"/>
  <c r="AB29"/>
  <c r="AD29" l="1"/>
  <c r="AD35"/>
  <c r="AD32"/>
  <c r="AD21"/>
  <c r="AD6"/>
  <c r="AD12"/>
  <c r="AD24"/>
  <c r="AD36"/>
  <c r="AC29"/>
  <c r="AC36"/>
  <c r="AC32"/>
  <c r="AC24"/>
  <c r="AC35"/>
  <c r="AC6"/>
  <c r="AC12"/>
  <c r="AC21"/>
  <c r="AB42"/>
  <c r="AB44" s="1"/>
  <c r="AC42" l="1"/>
  <c r="AC44" s="1"/>
  <c r="AD42"/>
  <c r="AD44" s="1"/>
</calcChain>
</file>

<file path=xl/sharedStrings.xml><?xml version="1.0" encoding="utf-8"?>
<sst xmlns="http://schemas.openxmlformats.org/spreadsheetml/2006/main" count="66" uniqueCount="33">
  <si>
    <t>Vysoký tarif</t>
  </si>
  <si>
    <t>Kč/MWh</t>
  </si>
  <si>
    <t>Kč/KWh</t>
  </si>
  <si>
    <t>Stálá platba</t>
  </si>
  <si>
    <t>Obchodní část</t>
  </si>
  <si>
    <t>Distribuce</t>
  </si>
  <si>
    <t>Kč/měsíc</t>
  </si>
  <si>
    <t>nad 3× 20 A do 3× 25 A včetně</t>
  </si>
  <si>
    <t>jističe</t>
  </si>
  <si>
    <t>D02d</t>
  </si>
  <si>
    <t>Ostatní poplatky</t>
  </si>
  <si>
    <t>Daň z elektřiny</t>
  </si>
  <si>
    <t>Cena za systémové služby</t>
  </si>
  <si>
    <t>Cena za provoz nesíťové infrastruktury</t>
  </si>
  <si>
    <t xml:space="preserve"> Poplatek POZE</t>
  </si>
  <si>
    <t>CELKEM</t>
  </si>
  <si>
    <t>Roční spotřeba v KWh</t>
  </si>
  <si>
    <t>ostatní poplatky</t>
  </si>
  <si>
    <t>Měsíční platba</t>
  </si>
  <si>
    <t>D61d</t>
  </si>
  <si>
    <t>D01d</t>
  </si>
  <si>
    <t>klesající</t>
  </si>
  <si>
    <t>bez starostí</t>
  </si>
  <si>
    <t>2roky</t>
  </si>
  <si>
    <t>ČEZ - do 30.10.2026</t>
  </si>
  <si>
    <t>ČEZ 24</t>
  </si>
  <si>
    <t>EON 24</t>
  </si>
  <si>
    <t>INOGY 24</t>
  </si>
  <si>
    <t>Pražská Plynárenská 24</t>
  </si>
  <si>
    <t>CENTROPOL 24</t>
  </si>
  <si>
    <t>MND 24</t>
  </si>
  <si>
    <t>Kč/rok</t>
  </si>
  <si>
    <t>Měsíční poplatky za rok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</si>
</sst>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5" borderId="0" xfId="0" applyFont="1" applyFill="1" applyAlignment="1">
      <alignment horizontal="left"/>
    </xf>
    <xf numFmtId="0" fontId="0" fillId="0" borderId="2" xfId="0" applyBorder="1"/>
    <xf numFmtId="0" fontId="0" fillId="0" borderId="0" xfId="0" applyBorder="1"/>
    <xf numFmtId="2" fontId="0" fillId="0" borderId="0" xfId="0" applyNumberForma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1" fillId="2" borderId="0" xfId="0" applyFont="1" applyFill="1"/>
    <xf numFmtId="0" fontId="2" fillId="3" borderId="0" xfId="0" applyFont="1" applyFill="1"/>
    <xf numFmtId="0" fontId="0" fillId="4" borderId="0" xfId="0" applyFont="1" applyFill="1"/>
    <xf numFmtId="0" fontId="2" fillId="4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6" borderId="5" xfId="0" applyNumberFormat="1" applyFill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6" borderId="11" xfId="0" applyNumberFormat="1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1" fillId="0" borderId="11" xfId="0" applyNumberFormat="1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4" fontId="1" fillId="0" borderId="12" xfId="0" applyNumberFormat="1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2" fontId="5" fillId="4" borderId="0" xfId="0" applyNumberFormat="1" applyFont="1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6" fontId="0" fillId="0" borderId="14" xfId="0" applyNumberForma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tabSelected="1" zoomScale="85" zoomScaleNormal="85" workbookViewId="0">
      <pane ySplit="1" topLeftCell="A2" activePane="bottomLeft" state="frozen"/>
      <selection pane="bottomLeft" activeCell="A3" sqref="A3"/>
    </sheetView>
  </sheetViews>
  <sheetFormatPr defaultRowHeight="15"/>
  <cols>
    <col min="1" max="1" width="36.5703125" customWidth="1"/>
    <col min="3" max="4" width="10.7109375" style="2" customWidth="1"/>
    <col min="5" max="5" width="10.7109375" style="3" customWidth="1"/>
    <col min="6" max="6" width="1" style="3" customWidth="1"/>
    <col min="7" max="8" width="10.7109375" style="2" customWidth="1"/>
    <col min="9" max="9" width="10.7109375" style="3" customWidth="1"/>
    <col min="10" max="11" width="1" style="3" customWidth="1"/>
    <col min="12" max="13" width="10.7109375" style="2" customWidth="1"/>
    <col min="14" max="14" width="10.7109375" style="3" customWidth="1"/>
    <col min="15" max="15" width="1" style="3" customWidth="1"/>
    <col min="16" max="17" width="10.7109375" style="2" customWidth="1"/>
    <col min="18" max="18" width="10.7109375" style="3" customWidth="1"/>
    <col min="19" max="19" width="1" style="3" customWidth="1"/>
    <col min="20" max="21" width="10.7109375" style="2" customWidth="1"/>
    <col min="22" max="22" width="10.7109375" style="3" customWidth="1"/>
    <col min="23" max="23" width="1" style="3" customWidth="1"/>
    <col min="24" max="25" width="10.7109375" style="2" customWidth="1"/>
    <col min="26" max="26" width="10.7109375" style="3" customWidth="1"/>
    <col min="27" max="27" width="1" style="3" customWidth="1"/>
    <col min="28" max="29" width="10.7109375" style="2" customWidth="1"/>
    <col min="30" max="30" width="10.7109375" style="3" customWidth="1"/>
  </cols>
  <sheetData>
    <row r="1" spans="1:31" ht="21">
      <c r="A1" s="7" t="s">
        <v>16</v>
      </c>
      <c r="C1" s="75" t="s">
        <v>25</v>
      </c>
      <c r="D1" s="76"/>
      <c r="E1" s="77"/>
      <c r="F1" s="51"/>
      <c r="G1" s="75" t="s">
        <v>24</v>
      </c>
      <c r="H1" s="76"/>
      <c r="I1" s="77"/>
      <c r="J1" s="73"/>
      <c r="K1" s="73"/>
      <c r="L1" s="75" t="s">
        <v>28</v>
      </c>
      <c r="M1" s="76"/>
      <c r="N1" s="77"/>
      <c r="O1" s="51"/>
      <c r="P1" s="75" t="s">
        <v>26</v>
      </c>
      <c r="Q1" s="76"/>
      <c r="R1" s="77"/>
      <c r="S1" s="51"/>
      <c r="T1" s="75" t="s">
        <v>27</v>
      </c>
      <c r="U1" s="76"/>
      <c r="V1" s="77"/>
      <c r="W1" s="51"/>
      <c r="X1" s="75" t="s">
        <v>29</v>
      </c>
      <c r="Y1" s="76"/>
      <c r="Z1" s="77"/>
      <c r="AA1" s="51"/>
      <c r="AB1" s="75" t="s">
        <v>30</v>
      </c>
      <c r="AC1" s="76"/>
      <c r="AD1" s="77"/>
    </row>
    <row r="2" spans="1:31" ht="21">
      <c r="A2" s="8">
        <v>1000</v>
      </c>
      <c r="C2" s="33">
        <f>A2</f>
        <v>1000</v>
      </c>
      <c r="D2" s="22">
        <f>C2</f>
        <v>1000</v>
      </c>
      <c r="E2" s="34">
        <f>C2</f>
        <v>1000</v>
      </c>
      <c r="F2" s="22"/>
      <c r="G2" s="33">
        <f>E2</f>
        <v>1000</v>
      </c>
      <c r="H2" s="22">
        <f>G2</f>
        <v>1000</v>
      </c>
      <c r="I2" s="34">
        <f>G2</f>
        <v>1000</v>
      </c>
      <c r="J2" s="22"/>
      <c r="K2" s="22"/>
      <c r="L2" s="33">
        <f>D2</f>
        <v>1000</v>
      </c>
      <c r="M2" s="22">
        <f>L2</f>
        <v>1000</v>
      </c>
      <c r="N2" s="34">
        <f>L2</f>
        <v>1000</v>
      </c>
      <c r="O2" s="22"/>
      <c r="P2" s="33">
        <f>M2</f>
        <v>1000</v>
      </c>
      <c r="Q2" s="22">
        <f>P2</f>
        <v>1000</v>
      </c>
      <c r="R2" s="34">
        <f>P2</f>
        <v>1000</v>
      </c>
      <c r="S2" s="22"/>
      <c r="T2" s="33">
        <f>Q2</f>
        <v>1000</v>
      </c>
      <c r="U2" s="22">
        <f>T2</f>
        <v>1000</v>
      </c>
      <c r="V2" s="34">
        <f>T2</f>
        <v>1000</v>
      </c>
      <c r="W2" s="22"/>
      <c r="X2" s="33">
        <f>U2</f>
        <v>1000</v>
      </c>
      <c r="Y2" s="22">
        <f>X2</f>
        <v>1000</v>
      </c>
      <c r="Z2" s="34">
        <f>X2</f>
        <v>1000</v>
      </c>
      <c r="AA2" s="22"/>
      <c r="AB2" s="33">
        <f>Y2</f>
        <v>1000</v>
      </c>
      <c r="AC2" s="22">
        <f>AB2</f>
        <v>1000</v>
      </c>
      <c r="AD2" s="34">
        <f>AB2</f>
        <v>1000</v>
      </c>
    </row>
    <row r="3" spans="1:31" s="1" customFormat="1" ht="15.75" thickBot="1">
      <c r="C3" s="35" t="s">
        <v>22</v>
      </c>
      <c r="D3" s="21" t="s">
        <v>23</v>
      </c>
      <c r="E3" s="74"/>
      <c r="F3" s="18"/>
      <c r="G3" s="35" t="s">
        <v>21</v>
      </c>
      <c r="H3" s="21" t="s">
        <v>23</v>
      </c>
      <c r="I3" s="74">
        <v>45595</v>
      </c>
      <c r="J3" s="18"/>
      <c r="K3" s="18"/>
      <c r="L3" s="35"/>
      <c r="M3" s="21"/>
      <c r="N3" s="36"/>
      <c r="O3" s="18"/>
      <c r="P3" s="35"/>
      <c r="Q3" s="21"/>
      <c r="R3" s="36"/>
      <c r="S3" s="18"/>
      <c r="T3" s="35"/>
      <c r="U3" s="21"/>
      <c r="V3" s="36"/>
      <c r="W3" s="18"/>
      <c r="X3" s="35"/>
      <c r="Y3" s="21"/>
      <c r="Z3" s="36"/>
      <c r="AA3" s="18"/>
      <c r="AB3" s="35"/>
      <c r="AC3" s="21"/>
      <c r="AD3" s="36"/>
    </row>
    <row r="4" spans="1:31" ht="19.5" thickTop="1">
      <c r="A4" s="15" t="s">
        <v>4</v>
      </c>
      <c r="C4" s="37" t="s">
        <v>20</v>
      </c>
      <c r="D4" s="26" t="s">
        <v>9</v>
      </c>
      <c r="E4" s="38" t="s">
        <v>19</v>
      </c>
      <c r="F4" s="23"/>
      <c r="G4" s="37" t="s">
        <v>20</v>
      </c>
      <c r="H4" s="26" t="s">
        <v>9</v>
      </c>
      <c r="I4" s="38" t="s">
        <v>19</v>
      </c>
      <c r="J4" s="23"/>
      <c r="K4" s="23"/>
      <c r="L4" s="37" t="s">
        <v>20</v>
      </c>
      <c r="M4" s="26" t="s">
        <v>9</v>
      </c>
      <c r="N4" s="38" t="s">
        <v>19</v>
      </c>
      <c r="O4" s="23"/>
      <c r="P4" s="37" t="s">
        <v>20</v>
      </c>
      <c r="Q4" s="26" t="s">
        <v>9</v>
      </c>
      <c r="R4" s="38" t="s">
        <v>19</v>
      </c>
      <c r="S4" s="23"/>
      <c r="T4" s="37" t="s">
        <v>20</v>
      </c>
      <c r="U4" s="26" t="s">
        <v>9</v>
      </c>
      <c r="V4" s="38" t="s">
        <v>19</v>
      </c>
      <c r="W4" s="23"/>
      <c r="X4" s="37" t="s">
        <v>20</v>
      </c>
      <c r="Y4" s="26" t="s">
        <v>9</v>
      </c>
      <c r="Z4" s="38" t="s">
        <v>19</v>
      </c>
      <c r="AA4" s="23"/>
      <c r="AB4" s="37" t="s">
        <v>20</v>
      </c>
      <c r="AC4" s="26" t="s">
        <v>9</v>
      </c>
      <c r="AD4" s="38" t="s">
        <v>19</v>
      </c>
      <c r="AE4" s="3"/>
    </row>
    <row r="5" spans="1:31">
      <c r="A5" s="14" t="s">
        <v>0</v>
      </c>
      <c r="B5" t="s">
        <v>1</v>
      </c>
      <c r="C5" s="46">
        <v>3940</v>
      </c>
      <c r="D5" s="32">
        <v>3940</v>
      </c>
      <c r="E5" s="65">
        <v>3940</v>
      </c>
      <c r="F5" s="66"/>
      <c r="G5" s="46">
        <v>3459</v>
      </c>
      <c r="H5" s="32">
        <v>3459</v>
      </c>
      <c r="I5" s="65">
        <v>3459</v>
      </c>
      <c r="J5" s="66"/>
      <c r="K5" s="66"/>
      <c r="L5" s="46">
        <v>3375.9</v>
      </c>
      <c r="M5" s="32">
        <v>3375.9</v>
      </c>
      <c r="N5" s="65">
        <v>3375.9</v>
      </c>
      <c r="O5" s="66"/>
      <c r="P5" s="46">
        <v>3618</v>
      </c>
      <c r="Q5" s="32">
        <v>3618</v>
      </c>
      <c r="R5" s="65">
        <v>3795</v>
      </c>
      <c r="S5" s="66"/>
      <c r="T5" s="46">
        <v>3350</v>
      </c>
      <c r="U5" s="32">
        <v>3350</v>
      </c>
      <c r="V5" s="65">
        <v>3350</v>
      </c>
      <c r="W5" s="66"/>
      <c r="X5" s="46">
        <v>3312.98</v>
      </c>
      <c r="Y5" s="32">
        <v>3312.98</v>
      </c>
      <c r="Z5" s="65">
        <v>3478.75</v>
      </c>
      <c r="AA5" s="66"/>
      <c r="AB5" s="46">
        <v>3448</v>
      </c>
      <c r="AC5" s="32">
        <v>3448</v>
      </c>
      <c r="AD5" s="65">
        <v>3448</v>
      </c>
    </row>
    <row r="6" spans="1:31">
      <c r="A6" s="13" t="str">
        <f>"Cena za "&amp;" "&amp;A2&amp;"KWh"</f>
        <v>Cena za  1000KWh</v>
      </c>
      <c r="B6" s="13" t="s">
        <v>2</v>
      </c>
      <c r="C6" s="59">
        <f>C2/1000*C5</f>
        <v>3940</v>
      </c>
      <c r="D6" s="60">
        <f>D2/1000*D5</f>
        <v>3940</v>
      </c>
      <c r="E6" s="61">
        <f>E2/1000*E5</f>
        <v>3940</v>
      </c>
      <c r="F6" s="67"/>
      <c r="G6" s="59">
        <f>G2/1000*G5</f>
        <v>3459</v>
      </c>
      <c r="H6" s="60">
        <f>H2/1000*H5</f>
        <v>3459</v>
      </c>
      <c r="I6" s="61">
        <f>I2/1000*I5</f>
        <v>3459</v>
      </c>
      <c r="J6" s="67"/>
      <c r="K6" s="67"/>
      <c r="L6" s="59">
        <f>L2/1000*L5</f>
        <v>3375.9</v>
      </c>
      <c r="M6" s="60">
        <f>M2/1000*M5</f>
        <v>3375.9</v>
      </c>
      <c r="N6" s="61">
        <f>N2/1000*N5</f>
        <v>3375.9</v>
      </c>
      <c r="O6" s="67"/>
      <c r="P6" s="59">
        <f>P2/1000*P5</f>
        <v>3618</v>
      </c>
      <c r="Q6" s="60">
        <f>Q2/1000*Q5</f>
        <v>3618</v>
      </c>
      <c r="R6" s="61">
        <f>R2/1000*R5</f>
        <v>3795</v>
      </c>
      <c r="S6" s="67"/>
      <c r="T6" s="59">
        <f>T2/1000*T5</f>
        <v>3350</v>
      </c>
      <c r="U6" s="60">
        <f>U2/1000*U5</f>
        <v>3350</v>
      </c>
      <c r="V6" s="61">
        <f>V2/1000*V5</f>
        <v>3350</v>
      </c>
      <c r="W6" s="67"/>
      <c r="X6" s="59">
        <f>X2/1000*X5</f>
        <v>3312.98</v>
      </c>
      <c r="Y6" s="60">
        <f>Y2/1000*Y5</f>
        <v>3312.98</v>
      </c>
      <c r="Z6" s="61">
        <f>Z2/1000*Z5</f>
        <v>3478.75</v>
      </c>
      <c r="AA6" s="67"/>
      <c r="AB6" s="59">
        <f>AB2/1000*AB5</f>
        <v>3448</v>
      </c>
      <c r="AC6" s="60">
        <f>AC2/1000*AC5</f>
        <v>3448</v>
      </c>
      <c r="AD6" s="61">
        <f>AD2/1000*AD5</f>
        <v>3448</v>
      </c>
    </row>
    <row r="7" spans="1:31" ht="6" customHeight="1">
      <c r="C7" s="39"/>
      <c r="D7" s="27"/>
      <c r="E7" s="42"/>
      <c r="F7" s="20"/>
      <c r="G7" s="39"/>
      <c r="H7" s="27"/>
      <c r="I7" s="42"/>
      <c r="J7" s="20"/>
      <c r="K7" s="20"/>
      <c r="L7" s="39"/>
      <c r="M7" s="27"/>
      <c r="N7" s="42"/>
      <c r="O7" s="20"/>
      <c r="P7" s="39"/>
      <c r="Q7" s="27"/>
      <c r="R7" s="42"/>
      <c r="S7" s="20"/>
      <c r="T7" s="39"/>
      <c r="U7" s="27"/>
      <c r="V7" s="42"/>
      <c r="W7" s="20"/>
      <c r="X7" s="39"/>
      <c r="Y7" s="27"/>
      <c r="Z7" s="42"/>
      <c r="AA7" s="20"/>
      <c r="AB7" s="39"/>
      <c r="AC7" s="27"/>
      <c r="AD7" s="42"/>
    </row>
    <row r="8" spans="1:31">
      <c r="A8" s="4" t="s">
        <v>3</v>
      </c>
      <c r="B8" s="4" t="s">
        <v>6</v>
      </c>
      <c r="C8" s="52">
        <v>154.88</v>
      </c>
      <c r="D8" s="53">
        <v>154.88</v>
      </c>
      <c r="E8" s="54">
        <v>154.88</v>
      </c>
      <c r="F8" s="68"/>
      <c r="G8" s="52">
        <v>154.88</v>
      </c>
      <c r="H8" s="53">
        <v>154.88</v>
      </c>
      <c r="I8" s="54">
        <v>154.88</v>
      </c>
      <c r="J8" s="68"/>
      <c r="K8" s="68"/>
      <c r="L8" s="52">
        <v>119.79</v>
      </c>
      <c r="M8" s="53">
        <v>119.79</v>
      </c>
      <c r="N8" s="54">
        <v>119.79</v>
      </c>
      <c r="O8" s="68"/>
      <c r="P8" s="52">
        <v>132</v>
      </c>
      <c r="Q8" s="53">
        <v>132</v>
      </c>
      <c r="R8" s="54">
        <v>132</v>
      </c>
      <c r="S8" s="68"/>
      <c r="T8" s="52">
        <v>127</v>
      </c>
      <c r="U8" s="53">
        <v>127</v>
      </c>
      <c r="V8" s="54">
        <v>127</v>
      </c>
      <c r="W8" s="68"/>
      <c r="X8" s="52">
        <v>133.1</v>
      </c>
      <c r="Y8" s="53">
        <v>133.1</v>
      </c>
      <c r="Z8" s="54">
        <v>133.1</v>
      </c>
      <c r="AA8" s="68"/>
      <c r="AB8" s="52">
        <v>120</v>
      </c>
      <c r="AC8" s="53">
        <v>120</v>
      </c>
      <c r="AD8" s="54">
        <v>120</v>
      </c>
    </row>
    <row r="9" spans="1:31" s="1" customFormat="1" ht="6" customHeight="1" thickBot="1">
      <c r="C9" s="35"/>
      <c r="D9" s="29"/>
      <c r="E9" s="36"/>
      <c r="F9" s="18"/>
      <c r="G9" s="35"/>
      <c r="H9" s="29"/>
      <c r="I9" s="36"/>
      <c r="J9" s="18"/>
      <c r="K9" s="18"/>
      <c r="L9" s="35"/>
      <c r="M9" s="29"/>
      <c r="N9" s="36"/>
      <c r="O9" s="18"/>
      <c r="P9" s="35"/>
      <c r="Q9" s="29"/>
      <c r="R9" s="36"/>
      <c r="S9" s="18"/>
      <c r="T9" s="35"/>
      <c r="U9" s="29"/>
      <c r="V9" s="36"/>
      <c r="W9" s="18"/>
      <c r="X9" s="35"/>
      <c r="Y9" s="29"/>
      <c r="Z9" s="36"/>
      <c r="AA9" s="18"/>
      <c r="AB9" s="35"/>
      <c r="AC9" s="29"/>
      <c r="AD9" s="36"/>
    </row>
    <row r="10" spans="1:31" ht="6" customHeight="1" thickTop="1">
      <c r="C10" s="39"/>
      <c r="D10" s="27"/>
      <c r="E10" s="42"/>
      <c r="F10" s="20"/>
      <c r="G10" s="39"/>
      <c r="H10" s="27"/>
      <c r="I10" s="42"/>
      <c r="J10" s="20"/>
      <c r="K10" s="20"/>
      <c r="L10" s="39"/>
      <c r="M10" s="27"/>
      <c r="N10" s="42"/>
      <c r="O10" s="20"/>
      <c r="P10" s="39"/>
      <c r="Q10" s="27"/>
      <c r="R10" s="42"/>
      <c r="S10" s="20"/>
      <c r="T10" s="39"/>
      <c r="U10" s="27"/>
      <c r="V10" s="42"/>
      <c r="W10" s="20"/>
      <c r="X10" s="39"/>
      <c r="Y10" s="27"/>
      <c r="Z10" s="42"/>
      <c r="AA10" s="20"/>
      <c r="AB10" s="39"/>
      <c r="AC10" s="27"/>
      <c r="AD10" s="42"/>
    </row>
    <row r="11" spans="1:31" ht="18.75">
      <c r="A11" s="15" t="s">
        <v>5</v>
      </c>
      <c r="B11" t="s">
        <v>1</v>
      </c>
      <c r="C11" s="62">
        <v>3148.06</v>
      </c>
      <c r="D11" s="63">
        <v>2438.9499999999998</v>
      </c>
      <c r="E11" s="64">
        <v>3631.27</v>
      </c>
      <c r="F11" s="69"/>
      <c r="G11" s="62">
        <v>3148.06</v>
      </c>
      <c r="H11" s="63">
        <v>2438.9499999999998</v>
      </c>
      <c r="I11" s="64">
        <v>3631.27</v>
      </c>
      <c r="J11" s="69"/>
      <c r="K11" s="69"/>
      <c r="L11" s="62">
        <v>3148.06</v>
      </c>
      <c r="M11" s="63">
        <v>2438.9499999999998</v>
      </c>
      <c r="N11" s="64">
        <v>3631.27</v>
      </c>
      <c r="O11" s="69"/>
      <c r="P11" s="62">
        <v>3148.06</v>
      </c>
      <c r="Q11" s="63">
        <v>2438.9499999999998</v>
      </c>
      <c r="R11" s="64">
        <v>3631.27</v>
      </c>
      <c r="S11" s="69"/>
      <c r="T11" s="62">
        <v>3148.06</v>
      </c>
      <c r="U11" s="63">
        <v>2438.9499999999998</v>
      </c>
      <c r="V11" s="64">
        <v>3631.27</v>
      </c>
      <c r="W11" s="69"/>
      <c r="X11" s="62">
        <v>3148.06</v>
      </c>
      <c r="Y11" s="63">
        <v>2438.9499999999998</v>
      </c>
      <c r="Z11" s="64">
        <v>3631.27</v>
      </c>
      <c r="AA11" s="69"/>
      <c r="AB11" s="62">
        <v>3148.06</v>
      </c>
      <c r="AC11" s="63">
        <v>2438.9499999999998</v>
      </c>
      <c r="AD11" s="64">
        <v>3631.27</v>
      </c>
    </row>
    <row r="12" spans="1:31">
      <c r="A12" s="13" t="str">
        <f>"Cena za "&amp;" "&amp;A2&amp;"KWh"</f>
        <v>Cena za  1000KWh</v>
      </c>
      <c r="B12" s="13" t="s">
        <v>2</v>
      </c>
      <c r="C12" s="40">
        <f>C2/1000*C11</f>
        <v>3148.06</v>
      </c>
      <c r="D12" s="28">
        <f>D2/1000*D11</f>
        <v>2438.9499999999998</v>
      </c>
      <c r="E12" s="41">
        <f>E2/1000*E11</f>
        <v>3631.27</v>
      </c>
      <c r="F12" s="24"/>
      <c r="G12" s="40">
        <f>G2/1000*G11</f>
        <v>3148.06</v>
      </c>
      <c r="H12" s="28">
        <f>H2/1000*H11</f>
        <v>2438.9499999999998</v>
      </c>
      <c r="I12" s="41">
        <f>I2/1000*I11</f>
        <v>3631.27</v>
      </c>
      <c r="J12" s="24"/>
      <c r="K12" s="24"/>
      <c r="L12" s="40">
        <f>L2/1000*L11</f>
        <v>3148.06</v>
      </c>
      <c r="M12" s="28">
        <f>M2/1000*M11</f>
        <v>2438.9499999999998</v>
      </c>
      <c r="N12" s="41">
        <f>N2/1000*N11</f>
        <v>3631.27</v>
      </c>
      <c r="O12" s="24"/>
      <c r="P12" s="40">
        <f>P2/1000*P11</f>
        <v>3148.06</v>
      </c>
      <c r="Q12" s="28">
        <f>Q2/1000*Q11</f>
        <v>2438.9499999999998</v>
      </c>
      <c r="R12" s="41">
        <f>R2/1000*R11</f>
        <v>3631.27</v>
      </c>
      <c r="S12" s="24"/>
      <c r="T12" s="40">
        <f>T2/1000*T11</f>
        <v>3148.06</v>
      </c>
      <c r="U12" s="28">
        <f>U2/1000*U11</f>
        <v>2438.9499999999998</v>
      </c>
      <c r="V12" s="41">
        <f>V2/1000*V11</f>
        <v>3631.27</v>
      </c>
      <c r="W12" s="24"/>
      <c r="X12" s="40">
        <f>X2/1000*X11</f>
        <v>3148.06</v>
      </c>
      <c r="Y12" s="28">
        <f>Y2/1000*Y11</f>
        <v>2438.9499999999998</v>
      </c>
      <c r="Z12" s="41">
        <f>Z2/1000*Z11</f>
        <v>3631.27</v>
      </c>
      <c r="AA12" s="24"/>
      <c r="AB12" s="40">
        <f>AB2/1000*AB11</f>
        <v>3148.06</v>
      </c>
      <c r="AC12" s="28">
        <f>AC2/1000*AC11</f>
        <v>2438.9499999999998</v>
      </c>
      <c r="AD12" s="41">
        <f>AD2/1000*AD11</f>
        <v>3631.27</v>
      </c>
    </row>
    <row r="13" spans="1:31" ht="6" customHeight="1">
      <c r="C13" s="39"/>
      <c r="D13" s="27"/>
      <c r="E13" s="42"/>
      <c r="F13" s="20"/>
      <c r="G13" s="39"/>
      <c r="H13" s="27"/>
      <c r="I13" s="42"/>
      <c r="J13" s="20"/>
      <c r="K13" s="20"/>
      <c r="L13" s="39"/>
      <c r="M13" s="27"/>
      <c r="N13" s="42"/>
      <c r="O13" s="20"/>
      <c r="P13" s="39"/>
      <c r="Q13" s="27"/>
      <c r="R13" s="42"/>
      <c r="S13" s="20"/>
      <c r="T13" s="39"/>
      <c r="U13" s="27"/>
      <c r="V13" s="42"/>
      <c r="W13" s="20"/>
      <c r="X13" s="39"/>
      <c r="Y13" s="27"/>
      <c r="Z13" s="42"/>
      <c r="AA13" s="20"/>
      <c r="AB13" s="39"/>
      <c r="AC13" s="27"/>
      <c r="AD13" s="42"/>
    </row>
    <row r="14" spans="1:31">
      <c r="A14" s="14" t="s">
        <v>8</v>
      </c>
      <c r="C14" s="39"/>
      <c r="D14" s="27"/>
      <c r="E14" s="42"/>
      <c r="F14" s="20"/>
      <c r="G14" s="39"/>
      <c r="H14" s="27"/>
      <c r="I14" s="42"/>
      <c r="J14" s="20"/>
      <c r="K14" s="20"/>
      <c r="L14" s="39"/>
      <c r="M14" s="27"/>
      <c r="N14" s="42"/>
      <c r="O14" s="20"/>
      <c r="P14" s="39"/>
      <c r="Q14" s="27"/>
      <c r="R14" s="42"/>
      <c r="S14" s="20"/>
      <c r="T14" s="39"/>
      <c r="U14" s="27"/>
      <c r="V14" s="42"/>
      <c r="W14" s="20"/>
      <c r="X14" s="39"/>
      <c r="Y14" s="27"/>
      <c r="Z14" s="42"/>
      <c r="AA14" s="20"/>
      <c r="AB14" s="39"/>
      <c r="AC14" s="27"/>
      <c r="AD14" s="42"/>
    </row>
    <row r="15" spans="1:31">
      <c r="A15" s="4" t="s">
        <v>7</v>
      </c>
      <c r="B15" s="4" t="s">
        <v>6</v>
      </c>
      <c r="C15" s="55">
        <v>110.11</v>
      </c>
      <c r="D15" s="56">
        <v>248.05</v>
      </c>
      <c r="E15" s="57">
        <v>198.44</v>
      </c>
      <c r="F15" s="70"/>
      <c r="G15" s="55">
        <v>110.11</v>
      </c>
      <c r="H15" s="56">
        <v>248.05</v>
      </c>
      <c r="I15" s="57">
        <v>198.44</v>
      </c>
      <c r="J15" s="70"/>
      <c r="K15" s="70"/>
      <c r="L15" s="55">
        <v>110.11</v>
      </c>
      <c r="M15" s="56">
        <v>248.05</v>
      </c>
      <c r="N15" s="57">
        <v>198.44</v>
      </c>
      <c r="O15" s="70"/>
      <c r="P15" s="55">
        <v>110.11</v>
      </c>
      <c r="Q15" s="56">
        <v>248.05</v>
      </c>
      <c r="R15" s="57">
        <v>198.44</v>
      </c>
      <c r="S15" s="70"/>
      <c r="T15" s="55">
        <v>110.11</v>
      </c>
      <c r="U15" s="56">
        <v>248.05</v>
      </c>
      <c r="V15" s="57">
        <v>198.44</v>
      </c>
      <c r="W15" s="70"/>
      <c r="X15" s="55">
        <v>110.11</v>
      </c>
      <c r="Y15" s="56">
        <v>248.05</v>
      </c>
      <c r="Z15" s="57">
        <v>198.44</v>
      </c>
      <c r="AA15" s="70"/>
      <c r="AB15" s="55">
        <v>110.11</v>
      </c>
      <c r="AC15" s="56">
        <v>248.05</v>
      </c>
      <c r="AD15" s="57">
        <v>198.44</v>
      </c>
    </row>
    <row r="16" spans="1:31" s="1" customFormat="1" ht="6" customHeight="1" thickBot="1">
      <c r="C16" s="35"/>
      <c r="D16" s="29"/>
      <c r="E16" s="36"/>
      <c r="F16" s="18"/>
      <c r="G16" s="35"/>
      <c r="H16" s="29"/>
      <c r="I16" s="36"/>
      <c r="J16" s="18"/>
      <c r="K16" s="18"/>
      <c r="L16" s="35"/>
      <c r="M16" s="29"/>
      <c r="N16" s="36"/>
      <c r="O16" s="18"/>
      <c r="P16" s="35"/>
      <c r="Q16" s="29"/>
      <c r="R16" s="36"/>
      <c r="S16" s="18"/>
      <c r="T16" s="35"/>
      <c r="U16" s="29"/>
      <c r="V16" s="36"/>
      <c r="W16" s="18"/>
      <c r="X16" s="35"/>
      <c r="Y16" s="29"/>
      <c r="Z16" s="36"/>
      <c r="AA16" s="18"/>
      <c r="AB16" s="35"/>
      <c r="AC16" s="29"/>
      <c r="AD16" s="36"/>
    </row>
    <row r="17" spans="1:30" ht="6" customHeight="1" thickTop="1">
      <c r="C17" s="39"/>
      <c r="D17" s="27"/>
      <c r="E17" s="42"/>
      <c r="F17" s="20"/>
      <c r="G17" s="39"/>
      <c r="H17" s="27"/>
      <c r="I17" s="42"/>
      <c r="J17" s="20"/>
      <c r="K17" s="20"/>
      <c r="L17" s="39"/>
      <c r="M17" s="27"/>
      <c r="N17" s="42"/>
      <c r="O17" s="20"/>
      <c r="P17" s="39"/>
      <c r="Q17" s="27"/>
      <c r="R17" s="42"/>
      <c r="S17" s="20"/>
      <c r="T17" s="39"/>
      <c r="U17" s="27"/>
      <c r="V17" s="42"/>
      <c r="W17" s="20"/>
      <c r="X17" s="39"/>
      <c r="Y17" s="27"/>
      <c r="Z17" s="42"/>
      <c r="AA17" s="20"/>
      <c r="AB17" s="39"/>
      <c r="AC17" s="27"/>
      <c r="AD17" s="42"/>
    </row>
    <row r="18" spans="1:30" ht="18.75">
      <c r="A18" s="15" t="s">
        <v>10</v>
      </c>
      <c r="C18" s="39"/>
      <c r="D18" s="27"/>
      <c r="E18" s="42"/>
      <c r="F18" s="20"/>
      <c r="G18" s="39"/>
      <c r="H18" s="27"/>
      <c r="I18" s="42"/>
      <c r="J18" s="20"/>
      <c r="K18" s="20"/>
      <c r="L18" s="39"/>
      <c r="M18" s="27"/>
      <c r="N18" s="42"/>
      <c r="O18" s="20"/>
      <c r="P18" s="39"/>
      <c r="Q18" s="27"/>
      <c r="R18" s="42"/>
      <c r="S18" s="20"/>
      <c r="T18" s="39"/>
      <c r="U18" s="27"/>
      <c r="V18" s="42"/>
      <c r="W18" s="20"/>
      <c r="X18" s="39"/>
      <c r="Y18" s="27"/>
      <c r="Z18" s="42"/>
      <c r="AA18" s="20"/>
      <c r="AB18" s="39"/>
      <c r="AC18" s="27"/>
      <c r="AD18" s="42"/>
    </row>
    <row r="19" spans="1:30" ht="6" customHeight="1">
      <c r="C19" s="39"/>
      <c r="D19" s="27"/>
      <c r="E19" s="42"/>
      <c r="F19" s="20"/>
      <c r="G19" s="39"/>
      <c r="H19" s="27"/>
      <c r="I19" s="42"/>
      <c r="J19" s="20"/>
      <c r="K19" s="20"/>
      <c r="L19" s="39"/>
      <c r="M19" s="27"/>
      <c r="N19" s="42"/>
      <c r="O19" s="20"/>
      <c r="P19" s="39"/>
      <c r="Q19" s="27"/>
      <c r="R19" s="42"/>
      <c r="S19" s="20"/>
      <c r="T19" s="39"/>
      <c r="U19" s="27"/>
      <c r="V19" s="42"/>
      <c r="W19" s="20"/>
      <c r="X19" s="39"/>
      <c r="Y19" s="27"/>
      <c r="Z19" s="42"/>
      <c r="AA19" s="20"/>
      <c r="AB19" s="39"/>
      <c r="AC19" s="27"/>
      <c r="AD19" s="42"/>
    </row>
    <row r="20" spans="1:30">
      <c r="A20" s="5" t="s">
        <v>11</v>
      </c>
      <c r="B20" t="s">
        <v>1</v>
      </c>
      <c r="C20" s="46">
        <v>34.24</v>
      </c>
      <c r="D20" s="32">
        <v>34.24</v>
      </c>
      <c r="E20" s="47">
        <v>34.24</v>
      </c>
      <c r="F20" s="25"/>
      <c r="G20" s="46">
        <v>34.24</v>
      </c>
      <c r="H20" s="32">
        <v>34.24</v>
      </c>
      <c r="I20" s="47">
        <v>34.24</v>
      </c>
      <c r="J20" s="25"/>
      <c r="K20" s="25"/>
      <c r="L20" s="46">
        <v>34.24</v>
      </c>
      <c r="M20" s="32">
        <v>34.24</v>
      </c>
      <c r="N20" s="47">
        <v>34.24</v>
      </c>
      <c r="O20" s="25"/>
      <c r="P20" s="46">
        <v>34.24</v>
      </c>
      <c r="Q20" s="32">
        <v>34.24</v>
      </c>
      <c r="R20" s="47">
        <v>34.24</v>
      </c>
      <c r="S20" s="25"/>
      <c r="T20" s="46">
        <v>34.24</v>
      </c>
      <c r="U20" s="32">
        <v>34.24</v>
      </c>
      <c r="V20" s="47">
        <v>34.24</v>
      </c>
      <c r="W20" s="25"/>
      <c r="X20" s="46">
        <v>34.24</v>
      </c>
      <c r="Y20" s="32">
        <v>34.24</v>
      </c>
      <c r="Z20" s="47">
        <v>34.24</v>
      </c>
      <c r="AA20" s="25"/>
      <c r="AB20" s="46">
        <v>34.24</v>
      </c>
      <c r="AC20" s="32">
        <v>34.24</v>
      </c>
      <c r="AD20" s="47">
        <v>34.24</v>
      </c>
    </row>
    <row r="21" spans="1:30">
      <c r="A21" s="13" t="str">
        <f>"Cena za "&amp;" "&amp;A2&amp;"KWh"</f>
        <v>Cena za  1000KWh</v>
      </c>
      <c r="B21" s="13" t="s">
        <v>2</v>
      </c>
      <c r="C21" s="40">
        <f>(C2/1000)*C20</f>
        <v>34.24</v>
      </c>
      <c r="D21" s="28">
        <f>(D2/1000)*D20</f>
        <v>34.24</v>
      </c>
      <c r="E21" s="41">
        <f>(E2/1000)*E20</f>
        <v>34.24</v>
      </c>
      <c r="F21" s="24"/>
      <c r="G21" s="40">
        <f>(G2/1000)*G20</f>
        <v>34.24</v>
      </c>
      <c r="H21" s="28">
        <f>(H2/1000)*H20</f>
        <v>34.24</v>
      </c>
      <c r="I21" s="41">
        <f>(I2/1000)*I20</f>
        <v>34.24</v>
      </c>
      <c r="J21" s="24"/>
      <c r="K21" s="24"/>
      <c r="L21" s="40">
        <f>(L2/1000)*L20</f>
        <v>34.24</v>
      </c>
      <c r="M21" s="28">
        <f>(M2/1000)*M20</f>
        <v>34.24</v>
      </c>
      <c r="N21" s="41">
        <f>(N2/1000)*N20</f>
        <v>34.24</v>
      </c>
      <c r="O21" s="24"/>
      <c r="P21" s="40">
        <f>(P2/1000)*P20</f>
        <v>34.24</v>
      </c>
      <c r="Q21" s="28">
        <f>(Q2/1000)*Q20</f>
        <v>34.24</v>
      </c>
      <c r="R21" s="41">
        <f>(R2/1000)*R20</f>
        <v>34.24</v>
      </c>
      <c r="S21" s="24"/>
      <c r="T21" s="40">
        <f>(T2/1000)*T20</f>
        <v>34.24</v>
      </c>
      <c r="U21" s="28">
        <f>(U2/1000)*U20</f>
        <v>34.24</v>
      </c>
      <c r="V21" s="41">
        <f>(V2/1000)*V20</f>
        <v>34.24</v>
      </c>
      <c r="W21" s="24"/>
      <c r="X21" s="40">
        <f>(X2/1000)*X20</f>
        <v>34.24</v>
      </c>
      <c r="Y21" s="28">
        <f>(Y2/1000)*Y20</f>
        <v>34.24</v>
      </c>
      <c r="Z21" s="41">
        <f>(Z2/1000)*Z20</f>
        <v>34.24</v>
      </c>
      <c r="AA21" s="24"/>
      <c r="AB21" s="40">
        <f>(AB2/1000)*AB20</f>
        <v>34.24</v>
      </c>
      <c r="AC21" s="28">
        <f>(AC2/1000)*AC20</f>
        <v>34.24</v>
      </c>
      <c r="AD21" s="41">
        <f>(AD2/1000)*AD20</f>
        <v>34.24</v>
      </c>
    </row>
    <row r="22" spans="1:30" ht="6" customHeight="1">
      <c r="C22" s="39"/>
      <c r="D22" s="27"/>
      <c r="E22" s="42"/>
      <c r="F22" s="20"/>
      <c r="G22" s="39"/>
      <c r="H22" s="27"/>
      <c r="I22" s="42"/>
      <c r="J22" s="20"/>
      <c r="K22" s="20"/>
      <c r="L22" s="39"/>
      <c r="M22" s="27"/>
      <c r="N22" s="42"/>
      <c r="O22" s="20"/>
      <c r="P22" s="39"/>
      <c r="Q22" s="27"/>
      <c r="R22" s="42"/>
      <c r="S22" s="20"/>
      <c r="T22" s="39"/>
      <c r="U22" s="27"/>
      <c r="V22" s="42"/>
      <c r="W22" s="20"/>
      <c r="X22" s="39"/>
      <c r="Y22" s="27"/>
      <c r="Z22" s="42"/>
      <c r="AA22" s="20"/>
      <c r="AB22" s="39"/>
      <c r="AC22" s="27"/>
      <c r="AD22" s="42"/>
    </row>
    <row r="23" spans="1:30">
      <c r="A23" s="5" t="s">
        <v>12</v>
      </c>
      <c r="B23" t="s">
        <v>1</v>
      </c>
      <c r="C23" s="46">
        <v>257.51</v>
      </c>
      <c r="D23" s="32">
        <v>257.51</v>
      </c>
      <c r="E23" s="47">
        <v>257.51</v>
      </c>
      <c r="F23" s="25"/>
      <c r="G23" s="46">
        <v>257.51</v>
      </c>
      <c r="H23" s="32">
        <v>257.51</v>
      </c>
      <c r="I23" s="47">
        <v>257.51</v>
      </c>
      <c r="J23" s="25"/>
      <c r="K23" s="25"/>
      <c r="L23" s="46">
        <v>257.51</v>
      </c>
      <c r="M23" s="32">
        <v>257.51</v>
      </c>
      <c r="N23" s="47">
        <v>257.51</v>
      </c>
      <c r="O23" s="25"/>
      <c r="P23" s="46">
        <v>257.51</v>
      </c>
      <c r="Q23" s="32">
        <v>257.51</v>
      </c>
      <c r="R23" s="47">
        <v>257.51</v>
      </c>
      <c r="S23" s="25"/>
      <c r="T23" s="46">
        <v>257.51</v>
      </c>
      <c r="U23" s="32">
        <v>257.51</v>
      </c>
      <c r="V23" s="47">
        <v>257.51</v>
      </c>
      <c r="W23" s="25"/>
      <c r="X23" s="46">
        <v>257.51</v>
      </c>
      <c r="Y23" s="32">
        <v>257.51</v>
      </c>
      <c r="Z23" s="47">
        <v>257.51</v>
      </c>
      <c r="AA23" s="25"/>
      <c r="AB23" s="46">
        <v>257.51</v>
      </c>
      <c r="AC23" s="32">
        <v>257.51</v>
      </c>
      <c r="AD23" s="47">
        <v>257.51</v>
      </c>
    </row>
    <row r="24" spans="1:30">
      <c r="A24" s="13" t="str">
        <f>"Cena za "&amp;" "&amp;A2&amp;"KWh"</f>
        <v>Cena za  1000KWh</v>
      </c>
      <c r="B24" s="13" t="s">
        <v>2</v>
      </c>
      <c r="C24" s="40">
        <f>C2/1000*C23</f>
        <v>257.51</v>
      </c>
      <c r="D24" s="28">
        <f>D2/1000*D23</f>
        <v>257.51</v>
      </c>
      <c r="E24" s="41">
        <f>E2/1000*E23</f>
        <v>257.51</v>
      </c>
      <c r="F24" s="24"/>
      <c r="G24" s="40">
        <f>G2/1000*G23</f>
        <v>257.51</v>
      </c>
      <c r="H24" s="28">
        <f>H2/1000*H23</f>
        <v>257.51</v>
      </c>
      <c r="I24" s="41">
        <f>I2/1000*I23</f>
        <v>257.51</v>
      </c>
      <c r="J24" s="24"/>
      <c r="K24" s="24"/>
      <c r="L24" s="40">
        <f>L2/1000*L23</f>
        <v>257.51</v>
      </c>
      <c r="M24" s="28">
        <f>M2/1000*M23</f>
        <v>257.51</v>
      </c>
      <c r="N24" s="41">
        <f>N2/1000*N23</f>
        <v>257.51</v>
      </c>
      <c r="O24" s="24"/>
      <c r="P24" s="40">
        <f>P2/1000*P23</f>
        <v>257.51</v>
      </c>
      <c r="Q24" s="28">
        <f>Q2/1000*Q23</f>
        <v>257.51</v>
      </c>
      <c r="R24" s="41">
        <f>R2/1000*R23</f>
        <v>257.51</v>
      </c>
      <c r="S24" s="24"/>
      <c r="T24" s="40">
        <f>T2/1000*T23</f>
        <v>257.51</v>
      </c>
      <c r="U24" s="28">
        <f>U2/1000*U23</f>
        <v>257.51</v>
      </c>
      <c r="V24" s="41">
        <f>V2/1000*V23</f>
        <v>257.51</v>
      </c>
      <c r="W24" s="24"/>
      <c r="X24" s="40">
        <f>X2/1000*X23</f>
        <v>257.51</v>
      </c>
      <c r="Y24" s="28">
        <f>Y2/1000*Y23</f>
        <v>257.51</v>
      </c>
      <c r="Z24" s="41">
        <f>Z2/1000*Z23</f>
        <v>257.51</v>
      </c>
      <c r="AA24" s="24"/>
      <c r="AB24" s="40">
        <f>AB2/1000*AB23</f>
        <v>257.51</v>
      </c>
      <c r="AC24" s="28">
        <f>AC2/1000*AC23</f>
        <v>257.51</v>
      </c>
      <c r="AD24" s="41">
        <f>AD2/1000*AD23</f>
        <v>257.51</v>
      </c>
    </row>
    <row r="25" spans="1:30" ht="6" customHeight="1">
      <c r="C25" s="39"/>
      <c r="D25" s="27"/>
      <c r="E25" s="42"/>
      <c r="F25" s="20"/>
      <c r="G25" s="39"/>
      <c r="H25" s="27"/>
      <c r="I25" s="42"/>
      <c r="J25" s="20"/>
      <c r="K25" s="20"/>
      <c r="L25" s="39"/>
      <c r="M25" s="27"/>
      <c r="N25" s="42"/>
      <c r="O25" s="20"/>
      <c r="P25" s="39"/>
      <c r="Q25" s="27"/>
      <c r="R25" s="42"/>
      <c r="S25" s="20"/>
      <c r="T25" s="39"/>
      <c r="U25" s="27"/>
      <c r="V25" s="42"/>
      <c r="W25" s="20"/>
      <c r="X25" s="39"/>
      <c r="Y25" s="27"/>
      <c r="Z25" s="42"/>
      <c r="AA25" s="20"/>
      <c r="AB25" s="39"/>
      <c r="AC25" s="27"/>
      <c r="AD25" s="42"/>
    </row>
    <row r="26" spans="1:30">
      <c r="A26" s="16" t="s">
        <v>13</v>
      </c>
      <c r="B26" s="4" t="s">
        <v>6</v>
      </c>
      <c r="C26" s="39">
        <v>11.18</v>
      </c>
      <c r="D26" s="27">
        <v>11.18</v>
      </c>
      <c r="E26" s="43">
        <v>11.18</v>
      </c>
      <c r="F26" s="11"/>
      <c r="G26" s="39">
        <v>11.18</v>
      </c>
      <c r="H26" s="27">
        <v>11.18</v>
      </c>
      <c r="I26" s="43">
        <v>11.18</v>
      </c>
      <c r="J26" s="11"/>
      <c r="K26" s="11"/>
      <c r="L26" s="39">
        <v>11.18</v>
      </c>
      <c r="M26" s="27">
        <v>11.18</v>
      </c>
      <c r="N26" s="43">
        <v>11.18</v>
      </c>
      <c r="O26" s="11"/>
      <c r="P26" s="39">
        <v>11.18</v>
      </c>
      <c r="Q26" s="27">
        <v>11.18</v>
      </c>
      <c r="R26" s="43">
        <v>11.18</v>
      </c>
      <c r="S26" s="11"/>
      <c r="T26" s="39">
        <v>11.18</v>
      </c>
      <c r="U26" s="27">
        <v>11.18</v>
      </c>
      <c r="V26" s="43">
        <v>11.18</v>
      </c>
      <c r="W26" s="11"/>
      <c r="X26" s="39">
        <v>11.18</v>
      </c>
      <c r="Y26" s="27">
        <v>11.18</v>
      </c>
      <c r="Z26" s="43">
        <v>11.18</v>
      </c>
      <c r="AA26" s="11"/>
      <c r="AB26" s="39">
        <v>11.18</v>
      </c>
      <c r="AC26" s="27">
        <v>11.18</v>
      </c>
      <c r="AD26" s="43">
        <v>11.18</v>
      </c>
    </row>
    <row r="27" spans="1:30" ht="6" customHeight="1">
      <c r="C27" s="39"/>
      <c r="D27" s="27"/>
      <c r="E27" s="42"/>
      <c r="F27" s="20"/>
      <c r="G27" s="39"/>
      <c r="H27" s="27"/>
      <c r="I27" s="42"/>
      <c r="J27" s="20"/>
      <c r="K27" s="20"/>
      <c r="L27" s="39"/>
      <c r="M27" s="27"/>
      <c r="N27" s="42"/>
      <c r="O27" s="20"/>
      <c r="P27" s="39"/>
      <c r="Q27" s="27"/>
      <c r="R27" s="42"/>
      <c r="S27" s="20"/>
      <c r="T27" s="39"/>
      <c r="U27" s="27"/>
      <c r="V27" s="42"/>
      <c r="W27" s="20"/>
      <c r="X27" s="39"/>
      <c r="Y27" s="27"/>
      <c r="Z27" s="42"/>
      <c r="AA27" s="20"/>
      <c r="AB27" s="39"/>
      <c r="AC27" s="27"/>
      <c r="AD27" s="42"/>
    </row>
    <row r="28" spans="1:30">
      <c r="A28" s="5" t="s">
        <v>14</v>
      </c>
      <c r="B28" t="s">
        <v>1</v>
      </c>
      <c r="C28" s="46">
        <v>598.95000000000005</v>
      </c>
      <c r="D28" s="32">
        <v>598.95000000000005</v>
      </c>
      <c r="E28" s="47">
        <v>598.95000000000005</v>
      </c>
      <c r="F28" s="25"/>
      <c r="G28" s="46">
        <v>598.95000000000005</v>
      </c>
      <c r="H28" s="32">
        <v>598.95000000000005</v>
      </c>
      <c r="I28" s="47">
        <v>598.95000000000005</v>
      </c>
      <c r="J28" s="25"/>
      <c r="K28" s="25"/>
      <c r="L28" s="46">
        <v>598.95000000000005</v>
      </c>
      <c r="M28" s="32">
        <v>598.95000000000005</v>
      </c>
      <c r="N28" s="47">
        <v>598.95000000000005</v>
      </c>
      <c r="O28" s="25"/>
      <c r="P28" s="46">
        <v>598.95000000000005</v>
      </c>
      <c r="Q28" s="32">
        <v>598.95000000000005</v>
      </c>
      <c r="R28" s="47">
        <v>598.95000000000005</v>
      </c>
      <c r="S28" s="25"/>
      <c r="T28" s="46">
        <v>598.95000000000005</v>
      </c>
      <c r="U28" s="32">
        <v>598.95000000000005</v>
      </c>
      <c r="V28" s="47">
        <v>598.95000000000005</v>
      </c>
      <c r="W28" s="25"/>
      <c r="X28" s="46">
        <v>598.95000000000005</v>
      </c>
      <c r="Y28" s="32">
        <v>598.95000000000005</v>
      </c>
      <c r="Z28" s="47">
        <v>598.95000000000005</v>
      </c>
      <c r="AA28" s="25"/>
      <c r="AB28" s="46">
        <v>598.95000000000005</v>
      </c>
      <c r="AC28" s="32">
        <v>598.95000000000005</v>
      </c>
      <c r="AD28" s="47">
        <v>598.95000000000005</v>
      </c>
    </row>
    <row r="29" spans="1:30">
      <c r="A29" s="13" t="str">
        <f>"Cena za "&amp;" "&amp;A2&amp;"KWh"</f>
        <v>Cena za  1000KWh</v>
      </c>
      <c r="B29" s="13" t="s">
        <v>2</v>
      </c>
      <c r="C29" s="40">
        <f>C2/1000*C28</f>
        <v>598.95000000000005</v>
      </c>
      <c r="D29" s="28">
        <f>D2/1000*D28</f>
        <v>598.95000000000005</v>
      </c>
      <c r="E29" s="41">
        <f>E2/1000*E28</f>
        <v>598.95000000000005</v>
      </c>
      <c r="F29" s="24"/>
      <c r="G29" s="40">
        <f>G2/1000*G28</f>
        <v>598.95000000000005</v>
      </c>
      <c r="H29" s="28">
        <f>H2/1000*H28</f>
        <v>598.95000000000005</v>
      </c>
      <c r="I29" s="41">
        <f>I2/1000*I28</f>
        <v>598.95000000000005</v>
      </c>
      <c r="J29" s="24"/>
      <c r="K29" s="24"/>
      <c r="L29" s="40">
        <f>L2/1000*L28</f>
        <v>598.95000000000005</v>
      </c>
      <c r="M29" s="28">
        <f>M2/1000*M28</f>
        <v>598.95000000000005</v>
      </c>
      <c r="N29" s="41">
        <f>N2/1000*N28</f>
        <v>598.95000000000005</v>
      </c>
      <c r="O29" s="24"/>
      <c r="P29" s="40">
        <f>P2/1000*P28</f>
        <v>598.95000000000005</v>
      </c>
      <c r="Q29" s="28">
        <f>Q2/1000*Q28</f>
        <v>598.95000000000005</v>
      </c>
      <c r="R29" s="41">
        <f>R2/1000*R28</f>
        <v>598.95000000000005</v>
      </c>
      <c r="S29" s="24"/>
      <c r="T29" s="40">
        <f>T2/1000*T28</f>
        <v>598.95000000000005</v>
      </c>
      <c r="U29" s="28">
        <f>U2/1000*U28</f>
        <v>598.95000000000005</v>
      </c>
      <c r="V29" s="41">
        <f>V2/1000*V28</f>
        <v>598.95000000000005</v>
      </c>
      <c r="W29" s="24"/>
      <c r="X29" s="40">
        <f>X2/1000*X28</f>
        <v>598.95000000000005</v>
      </c>
      <c r="Y29" s="28">
        <f>Y2/1000*Y28</f>
        <v>598.95000000000005</v>
      </c>
      <c r="Z29" s="41">
        <f>Z2/1000*Z28</f>
        <v>598.95000000000005</v>
      </c>
      <c r="AA29" s="24"/>
      <c r="AB29" s="40">
        <f>AB2/1000*AB28</f>
        <v>598.95000000000005</v>
      </c>
      <c r="AC29" s="28">
        <f>AC2/1000*AC28</f>
        <v>598.95000000000005</v>
      </c>
      <c r="AD29" s="41">
        <f>AD2/1000*AD28</f>
        <v>598.95000000000005</v>
      </c>
    </row>
    <row r="30" spans="1:30" s="1" customFormat="1" ht="6" customHeight="1" thickBot="1">
      <c r="C30" s="35"/>
      <c r="D30" s="29"/>
      <c r="E30" s="36"/>
      <c r="F30" s="18"/>
      <c r="G30" s="35"/>
      <c r="H30" s="29"/>
      <c r="I30" s="36"/>
      <c r="J30" s="18"/>
      <c r="K30" s="18"/>
      <c r="L30" s="35"/>
      <c r="M30" s="29"/>
      <c r="N30" s="36"/>
      <c r="O30" s="18"/>
      <c r="P30" s="35"/>
      <c r="Q30" s="29"/>
      <c r="R30" s="36"/>
      <c r="S30" s="18"/>
      <c r="T30" s="35"/>
      <c r="U30" s="29"/>
      <c r="V30" s="36"/>
      <c r="W30" s="18"/>
      <c r="X30" s="35"/>
      <c r="Y30" s="29"/>
      <c r="Z30" s="36"/>
      <c r="AA30" s="18"/>
      <c r="AB30" s="35"/>
      <c r="AC30" s="29"/>
      <c r="AD30" s="36"/>
    </row>
    <row r="31" spans="1:30" ht="6" customHeight="1" thickTop="1">
      <c r="C31" s="39"/>
      <c r="D31" s="27"/>
      <c r="E31" s="42"/>
      <c r="F31" s="20"/>
      <c r="G31" s="39"/>
      <c r="H31" s="27"/>
      <c r="I31" s="42"/>
      <c r="J31" s="20"/>
      <c r="K31" s="20"/>
      <c r="L31" s="39"/>
      <c r="M31" s="27"/>
      <c r="N31" s="42"/>
      <c r="O31" s="20"/>
      <c r="P31" s="39"/>
      <c r="Q31" s="27"/>
      <c r="R31" s="42"/>
      <c r="S31" s="20"/>
      <c r="T31" s="39"/>
      <c r="U31" s="27"/>
      <c r="V31" s="42"/>
      <c r="W31" s="20"/>
      <c r="X31" s="39"/>
      <c r="Y31" s="27"/>
      <c r="Z31" s="42"/>
      <c r="AA31" s="20"/>
      <c r="AB31" s="39"/>
      <c r="AC31" s="27"/>
      <c r="AD31" s="42"/>
    </row>
    <row r="32" spans="1:30" ht="18.75">
      <c r="A32" s="6" t="str">
        <f>"Cena el. za "&amp;" "&amp;A2&amp;"KWh"</f>
        <v>Cena el. za  1000KWh</v>
      </c>
      <c r="B32" t="s">
        <v>1</v>
      </c>
      <c r="C32" s="39">
        <f>C2/1000*C5</f>
        <v>3940</v>
      </c>
      <c r="D32" s="27">
        <f>D2/1000*D5</f>
        <v>3940</v>
      </c>
      <c r="E32" s="43">
        <f>E2/1000*E5</f>
        <v>3940</v>
      </c>
      <c r="F32" s="11"/>
      <c r="G32" s="39">
        <f>G2/1000*G5</f>
        <v>3459</v>
      </c>
      <c r="H32" s="27">
        <f>H2/1000*H5</f>
        <v>3459</v>
      </c>
      <c r="I32" s="43">
        <f>I2/1000*I5</f>
        <v>3459</v>
      </c>
      <c r="J32" s="11"/>
      <c r="K32" s="11"/>
      <c r="L32" s="39">
        <f>L2/1000*L5</f>
        <v>3375.9</v>
      </c>
      <c r="M32" s="27">
        <f>M2/1000*M5</f>
        <v>3375.9</v>
      </c>
      <c r="N32" s="43">
        <f>N2/1000*N5</f>
        <v>3375.9</v>
      </c>
      <c r="O32" s="11"/>
      <c r="P32" s="39">
        <f>P2/1000*P5</f>
        <v>3618</v>
      </c>
      <c r="Q32" s="27">
        <f>Q2/1000*Q5</f>
        <v>3618</v>
      </c>
      <c r="R32" s="43">
        <f>R2/1000*R5</f>
        <v>3795</v>
      </c>
      <c r="S32" s="11"/>
      <c r="T32" s="39">
        <f>T2/1000*T5</f>
        <v>3350</v>
      </c>
      <c r="U32" s="27">
        <f>U2/1000*U5</f>
        <v>3350</v>
      </c>
      <c r="V32" s="43">
        <f>V2/1000*V5</f>
        <v>3350</v>
      </c>
      <c r="W32" s="11"/>
      <c r="X32" s="39">
        <f>X2/1000*X5</f>
        <v>3312.98</v>
      </c>
      <c r="Y32" s="27">
        <f>Y2/1000*Y5</f>
        <v>3312.98</v>
      </c>
      <c r="Z32" s="43">
        <f>Z2/1000*Z5</f>
        <v>3478.75</v>
      </c>
      <c r="AA32" s="11"/>
      <c r="AB32" s="39">
        <f>AB2/1000*AB5</f>
        <v>3448</v>
      </c>
      <c r="AC32" s="27">
        <f>AC2/1000*AC5</f>
        <v>3448</v>
      </c>
      <c r="AD32" s="43">
        <f>AD2/1000*AD5</f>
        <v>3448</v>
      </c>
    </row>
    <row r="33" spans="1:30">
      <c r="C33" s="39"/>
      <c r="D33" s="27"/>
      <c r="E33" s="42"/>
      <c r="F33" s="20"/>
      <c r="G33" s="39"/>
      <c r="H33" s="27"/>
      <c r="I33" s="42"/>
      <c r="J33" s="20"/>
      <c r="K33" s="20"/>
      <c r="L33" s="39"/>
      <c r="M33" s="27"/>
      <c r="N33" s="42"/>
      <c r="O33" s="20"/>
      <c r="P33" s="39"/>
      <c r="Q33" s="27"/>
      <c r="R33" s="42"/>
      <c r="S33" s="20"/>
      <c r="T33" s="39"/>
      <c r="U33" s="27"/>
      <c r="V33" s="42"/>
      <c r="W33" s="20"/>
      <c r="X33" s="39"/>
      <c r="Y33" s="27"/>
      <c r="Z33" s="42"/>
      <c r="AA33" s="20"/>
      <c r="AB33" s="39"/>
      <c r="AC33" s="27"/>
      <c r="AD33" s="42"/>
    </row>
    <row r="34" spans="1:30" ht="6" customHeight="1">
      <c r="C34" s="39"/>
      <c r="D34" s="27"/>
      <c r="E34" s="42"/>
      <c r="F34" s="20"/>
      <c r="G34" s="39"/>
      <c r="H34" s="27"/>
      <c r="I34" s="42"/>
      <c r="J34" s="20"/>
      <c r="K34" s="20"/>
      <c r="L34" s="39"/>
      <c r="M34" s="27"/>
      <c r="N34" s="42"/>
      <c r="O34" s="20"/>
      <c r="P34" s="39"/>
      <c r="Q34" s="27"/>
      <c r="R34" s="42"/>
      <c r="S34" s="20"/>
      <c r="T34" s="39"/>
      <c r="U34" s="27"/>
      <c r="V34" s="42"/>
      <c r="W34" s="20"/>
      <c r="X34" s="39"/>
      <c r="Y34" s="27"/>
      <c r="Z34" s="42"/>
      <c r="AA34" s="20"/>
      <c r="AB34" s="39"/>
      <c r="AC34" s="27"/>
      <c r="AD34" s="42"/>
    </row>
    <row r="35" spans="1:30" ht="18.75">
      <c r="A35" s="6" t="s">
        <v>5</v>
      </c>
      <c r="B35" t="s">
        <v>1</v>
      </c>
      <c r="C35" s="55">
        <f>C2/1000*C11</f>
        <v>3148.06</v>
      </c>
      <c r="D35" s="56">
        <f>D2/1000*D11</f>
        <v>2438.9499999999998</v>
      </c>
      <c r="E35" s="58">
        <f>E2/1000*E11</f>
        <v>3631.27</v>
      </c>
      <c r="F35" s="71"/>
      <c r="G35" s="55">
        <f>G2/1000*G11</f>
        <v>3148.06</v>
      </c>
      <c r="H35" s="56">
        <f>H2/1000*H11</f>
        <v>2438.9499999999998</v>
      </c>
      <c r="I35" s="58">
        <f>I2/1000*I11</f>
        <v>3631.27</v>
      </c>
      <c r="J35" s="71"/>
      <c r="K35" s="71"/>
      <c r="L35" s="55">
        <f>L2/1000*L11</f>
        <v>3148.06</v>
      </c>
      <c r="M35" s="56">
        <f>M2/1000*M11</f>
        <v>2438.9499999999998</v>
      </c>
      <c r="N35" s="58">
        <f>N2/1000*N11</f>
        <v>3631.27</v>
      </c>
      <c r="O35" s="71"/>
      <c r="P35" s="55">
        <f>P2/1000*P11</f>
        <v>3148.06</v>
      </c>
      <c r="Q35" s="56">
        <f>Q2/1000*Q11</f>
        <v>2438.9499999999998</v>
      </c>
      <c r="R35" s="58">
        <f>R2/1000*R11</f>
        <v>3631.27</v>
      </c>
      <c r="S35" s="71"/>
      <c r="T35" s="55">
        <f>T2/1000*T11</f>
        <v>3148.06</v>
      </c>
      <c r="U35" s="56">
        <f>U2/1000*U11</f>
        <v>2438.9499999999998</v>
      </c>
      <c r="V35" s="58">
        <f>V2/1000*V11</f>
        <v>3631.27</v>
      </c>
      <c r="W35" s="71"/>
      <c r="X35" s="55">
        <f>X2/1000*X11</f>
        <v>3148.06</v>
      </c>
      <c r="Y35" s="56">
        <f>Y2/1000*Y11</f>
        <v>2438.9499999999998</v>
      </c>
      <c r="Z35" s="58">
        <f>Z2/1000*Z11</f>
        <v>3631.27</v>
      </c>
      <c r="AA35" s="71"/>
      <c r="AB35" s="55">
        <f>AB2/1000*AB11</f>
        <v>3148.06</v>
      </c>
      <c r="AC35" s="56">
        <f>AC2/1000*AC11</f>
        <v>2438.9499999999998</v>
      </c>
      <c r="AD35" s="58">
        <f>AD2/1000*AD11</f>
        <v>3631.27</v>
      </c>
    </row>
    <row r="36" spans="1:30" ht="18.75">
      <c r="A36" s="6" t="s">
        <v>17</v>
      </c>
      <c r="B36" t="s">
        <v>1</v>
      </c>
      <c r="C36" s="39">
        <f>(C2/1000*C20)+(C2/1000*C23)+(C2/1000*C28)</f>
        <v>890.7</v>
      </c>
      <c r="D36" s="27">
        <f>(D2/1000*D20)+(D2/1000*D23)+(D2/1000*D28)</f>
        <v>890.7</v>
      </c>
      <c r="E36" s="43">
        <f>(E2/1000*E20)+(E2/1000*E23)+(E2/1000*E28)</f>
        <v>890.7</v>
      </c>
      <c r="F36" s="11"/>
      <c r="G36" s="39">
        <f>(G2/1000*G20)+(G2/1000*G23)+(G2/1000*G28)</f>
        <v>890.7</v>
      </c>
      <c r="H36" s="27">
        <f>(H2/1000*H20)+(H2/1000*H23)+(H2/1000*H28)</f>
        <v>890.7</v>
      </c>
      <c r="I36" s="43">
        <f>(I2/1000*I20)+(I2/1000*I23)+(I2/1000*I28)</f>
        <v>890.7</v>
      </c>
      <c r="J36" s="11"/>
      <c r="K36" s="11"/>
      <c r="L36" s="39">
        <f>(L2/1000*L20)+(L2/1000*L23)+(L2/1000*L28)</f>
        <v>890.7</v>
      </c>
      <c r="M36" s="27">
        <f>(M2/1000*M20)+(M2/1000*M23)+(M2/1000*M28)</f>
        <v>890.7</v>
      </c>
      <c r="N36" s="43">
        <f>(N2/1000*N20)+(N2/1000*N23)+(N2/1000*N28)</f>
        <v>890.7</v>
      </c>
      <c r="O36" s="11"/>
      <c r="P36" s="39">
        <f>(P2/1000*P20)+(P2/1000*P23)+(P2/1000*P28)</f>
        <v>890.7</v>
      </c>
      <c r="Q36" s="27">
        <f>(Q2/1000*Q20)+(Q2/1000*Q23)+(Q2/1000*Q28)</f>
        <v>890.7</v>
      </c>
      <c r="R36" s="43">
        <f>(R2/1000*R20)+(R2/1000*R23)+(R2/1000*R28)</f>
        <v>890.7</v>
      </c>
      <c r="S36" s="11"/>
      <c r="T36" s="39">
        <f>(T2/1000*T20)+(T2/1000*T23)+(T2/1000*T28)</f>
        <v>890.7</v>
      </c>
      <c r="U36" s="27">
        <f>(U2/1000*U20)+(U2/1000*U23)+(U2/1000*U28)</f>
        <v>890.7</v>
      </c>
      <c r="V36" s="43">
        <f>(V2/1000*V20)+(V2/1000*V23)+(V2/1000*V28)</f>
        <v>890.7</v>
      </c>
      <c r="W36" s="11"/>
      <c r="X36" s="39">
        <f>(X2/1000*X20)+(X2/1000*X23)+(X2/1000*X28)</f>
        <v>890.7</v>
      </c>
      <c r="Y36" s="27">
        <f>(Y2/1000*Y20)+(Y2/1000*Y23)+(Y2/1000*Y28)</f>
        <v>890.7</v>
      </c>
      <c r="Z36" s="43">
        <f>(Z2/1000*Z20)+(Z2/1000*Z23)+(Z2/1000*Z28)</f>
        <v>890.7</v>
      </c>
      <c r="AA36" s="11"/>
      <c r="AB36" s="39">
        <f>(AB2/1000*AB20)+(AB2/1000*AB23)+(AB2/1000*AB28)</f>
        <v>890.7</v>
      </c>
      <c r="AC36" s="27">
        <f>(AC2/1000*AC20)+(AC2/1000*AC23)+(AC2/1000*AC28)</f>
        <v>890.7</v>
      </c>
      <c r="AD36" s="43">
        <f>(AD2/1000*AD20)+(AD2/1000*AD23)+(AD2/1000*AD28)</f>
        <v>890.7</v>
      </c>
    </row>
    <row r="37" spans="1:30">
      <c r="C37" s="39"/>
      <c r="D37" s="27"/>
      <c r="E37" s="42"/>
      <c r="F37" s="20"/>
      <c r="G37" s="39"/>
      <c r="H37" s="27"/>
      <c r="I37" s="42"/>
      <c r="J37" s="20"/>
      <c r="K37" s="20"/>
      <c r="L37" s="39"/>
      <c r="M37" s="27"/>
      <c r="N37" s="42"/>
      <c r="O37" s="20"/>
      <c r="P37" s="39"/>
      <c r="Q37" s="27"/>
      <c r="R37" s="42"/>
      <c r="S37" s="20"/>
      <c r="T37" s="39"/>
      <c r="U37" s="27"/>
      <c r="V37" s="42"/>
      <c r="W37" s="20"/>
      <c r="X37" s="39"/>
      <c r="Y37" s="27"/>
      <c r="Z37" s="42"/>
      <c r="AA37" s="20"/>
      <c r="AB37" s="39"/>
      <c r="AC37" s="27"/>
      <c r="AD37" s="42"/>
    </row>
    <row r="38" spans="1:30" ht="6" customHeight="1">
      <c r="C38" s="39"/>
      <c r="D38" s="27"/>
      <c r="E38" s="42"/>
      <c r="F38" s="20"/>
      <c r="G38" s="39"/>
      <c r="H38" s="27"/>
      <c r="I38" s="42"/>
      <c r="J38" s="20"/>
      <c r="K38" s="20"/>
      <c r="L38" s="39"/>
      <c r="M38" s="27"/>
      <c r="N38" s="42"/>
      <c r="O38" s="20"/>
      <c r="P38" s="39"/>
      <c r="Q38" s="27"/>
      <c r="R38" s="42"/>
      <c r="S38" s="20"/>
      <c r="T38" s="39"/>
      <c r="U38" s="27"/>
      <c r="V38" s="42"/>
      <c r="W38" s="20"/>
      <c r="X38" s="39"/>
      <c r="Y38" s="27"/>
      <c r="Z38" s="42"/>
      <c r="AA38" s="20"/>
      <c r="AB38" s="39"/>
      <c r="AC38" s="27"/>
      <c r="AD38" s="42"/>
    </row>
    <row r="39" spans="1:30" ht="18.75">
      <c r="A39" s="17" t="s">
        <v>32</v>
      </c>
      <c r="B39" s="4" t="s">
        <v>31</v>
      </c>
      <c r="C39" s="55">
        <f>12*(C8+C15+C26)</f>
        <v>3314.04</v>
      </c>
      <c r="D39" s="56">
        <f>12*(D8+D15+D26)</f>
        <v>4969.32</v>
      </c>
      <c r="E39" s="58">
        <f>12*(E8+E15+E26)</f>
        <v>4374</v>
      </c>
      <c r="F39" s="71"/>
      <c r="G39" s="55">
        <f>12*(G8+G15+G26)</f>
        <v>3314.04</v>
      </c>
      <c r="H39" s="56">
        <f>12*(H8+H15+H26)</f>
        <v>4969.32</v>
      </c>
      <c r="I39" s="58">
        <f>12*(I8+I15+I26)</f>
        <v>4374</v>
      </c>
      <c r="J39" s="71"/>
      <c r="K39" s="71"/>
      <c r="L39" s="55">
        <f>12*(L8+L15+L26)</f>
        <v>2892.96</v>
      </c>
      <c r="M39" s="56">
        <f>12*(M8+M15+M26)</f>
        <v>4548.2400000000007</v>
      </c>
      <c r="N39" s="58">
        <f>12*(N8+N15+N26)</f>
        <v>3952.92</v>
      </c>
      <c r="O39" s="71"/>
      <c r="P39" s="55">
        <f>12*(P8+P15+P26)</f>
        <v>3039.4800000000005</v>
      </c>
      <c r="Q39" s="56">
        <f>12*(Q8+Q15+Q26)</f>
        <v>4694.76</v>
      </c>
      <c r="R39" s="58">
        <f>12*(R8+R15+R26)</f>
        <v>4099.4400000000005</v>
      </c>
      <c r="S39" s="71"/>
      <c r="T39" s="55">
        <f>12*(T8+T15+T26)</f>
        <v>2979.4800000000005</v>
      </c>
      <c r="U39" s="56">
        <f>12*(U8+U15+U26)</f>
        <v>4634.76</v>
      </c>
      <c r="V39" s="58">
        <f>12*(V8+V15+V26)</f>
        <v>4039.44</v>
      </c>
      <c r="W39" s="71"/>
      <c r="X39" s="55">
        <f>12*(X8+X15+X26)</f>
        <v>3052.68</v>
      </c>
      <c r="Y39" s="56">
        <f>12*(Y8+Y15+Y26)</f>
        <v>4707.96</v>
      </c>
      <c r="Z39" s="58">
        <f>12*(Z8+Z15+Z26)</f>
        <v>4112.6399999999994</v>
      </c>
      <c r="AA39" s="71"/>
      <c r="AB39" s="55">
        <f>12*(AB8+AB15+AB26)</f>
        <v>2895.4800000000005</v>
      </c>
      <c r="AC39" s="56">
        <f>12*(AC8+AC15+AC26)</f>
        <v>4550.76</v>
      </c>
      <c r="AD39" s="58">
        <f>12*(AD8+AD15+AD26)</f>
        <v>3955.44</v>
      </c>
    </row>
    <row r="40" spans="1:30" s="9" customFormat="1" ht="6" customHeight="1" thickBot="1">
      <c r="C40" s="44"/>
      <c r="D40" s="30"/>
      <c r="E40" s="45"/>
      <c r="F40" s="19"/>
      <c r="G40" s="44"/>
      <c r="H40" s="30"/>
      <c r="I40" s="45"/>
      <c r="J40" s="19"/>
      <c r="K40" s="19"/>
      <c r="L40" s="44"/>
      <c r="M40" s="30"/>
      <c r="N40" s="45"/>
      <c r="O40" s="19"/>
      <c r="P40" s="44"/>
      <c r="Q40" s="30"/>
      <c r="R40" s="45"/>
      <c r="S40" s="19"/>
      <c r="T40" s="44"/>
      <c r="U40" s="30"/>
      <c r="V40" s="45"/>
      <c r="W40" s="19"/>
      <c r="X40" s="44"/>
      <c r="Y40" s="30"/>
      <c r="Z40" s="45"/>
      <c r="AA40" s="19"/>
      <c r="AB40" s="44"/>
      <c r="AC40" s="30"/>
      <c r="AD40" s="45"/>
    </row>
    <row r="41" spans="1:30" s="10" customFormat="1">
      <c r="C41" s="37" t="str">
        <f>C4</f>
        <v>D01d</v>
      </c>
      <c r="D41" s="31" t="str">
        <f>D4</f>
        <v>D02d</v>
      </c>
      <c r="E41" s="38" t="str">
        <f>E4</f>
        <v>D61d</v>
      </c>
      <c r="F41" s="23"/>
      <c r="G41" s="37" t="str">
        <f>G4</f>
        <v>D01d</v>
      </c>
      <c r="H41" s="31" t="str">
        <f>H4</f>
        <v>D02d</v>
      </c>
      <c r="I41" s="38" t="str">
        <f>I4</f>
        <v>D61d</v>
      </c>
      <c r="J41" s="23"/>
      <c r="K41" s="23"/>
      <c r="L41" s="37" t="str">
        <f>L4</f>
        <v>D01d</v>
      </c>
      <c r="M41" s="31" t="str">
        <f>M4</f>
        <v>D02d</v>
      </c>
      <c r="N41" s="38" t="str">
        <f>N4</f>
        <v>D61d</v>
      </c>
      <c r="O41" s="23"/>
      <c r="P41" s="37" t="str">
        <f>P4</f>
        <v>D01d</v>
      </c>
      <c r="Q41" s="31" t="str">
        <f>Q4</f>
        <v>D02d</v>
      </c>
      <c r="R41" s="38" t="str">
        <f>R4</f>
        <v>D61d</v>
      </c>
      <c r="S41" s="23"/>
      <c r="T41" s="37" t="str">
        <f>T4</f>
        <v>D01d</v>
      </c>
      <c r="U41" s="31" t="str">
        <f>U4</f>
        <v>D02d</v>
      </c>
      <c r="V41" s="38" t="str">
        <f>V4</f>
        <v>D61d</v>
      </c>
      <c r="W41" s="23"/>
      <c r="X41" s="37" t="str">
        <f>X4</f>
        <v>D01d</v>
      </c>
      <c r="Y41" s="31" t="str">
        <f>Y4</f>
        <v>D02d</v>
      </c>
      <c r="Z41" s="38" t="str">
        <f>Z4</f>
        <v>D61d</v>
      </c>
      <c r="AA41" s="23"/>
      <c r="AB41" s="37" t="str">
        <f>AB4</f>
        <v>D01d</v>
      </c>
      <c r="AC41" s="31" t="str">
        <f>AC4</f>
        <v>D02d</v>
      </c>
      <c r="AD41" s="38" t="str">
        <f>AD4</f>
        <v>D61d</v>
      </c>
    </row>
    <row r="42" spans="1:30" ht="26.25">
      <c r="A42" s="12" t="s">
        <v>15</v>
      </c>
      <c r="C42" s="46">
        <f>SUM(C32:C39)</f>
        <v>11292.8</v>
      </c>
      <c r="D42" s="32">
        <f>SUM(D32:D39)</f>
        <v>12238.97</v>
      </c>
      <c r="E42" s="47">
        <f>SUM(E32:E39)</f>
        <v>12835.970000000001</v>
      </c>
      <c r="F42" s="25"/>
      <c r="G42" s="46">
        <f>SUM(G32:G39)</f>
        <v>10811.8</v>
      </c>
      <c r="H42" s="32">
        <f>SUM(H32:H39)</f>
        <v>11757.97</v>
      </c>
      <c r="I42" s="47">
        <f>SUM(I32:I39)</f>
        <v>12354.970000000001</v>
      </c>
      <c r="J42" s="25"/>
      <c r="K42" s="25"/>
      <c r="L42" s="46">
        <f>SUM(L32:L39)</f>
        <v>10307.619999999999</v>
      </c>
      <c r="M42" s="32">
        <f>SUM(M32:M39)</f>
        <v>11253.79</v>
      </c>
      <c r="N42" s="47">
        <f>SUM(N32:N39)</f>
        <v>11850.79</v>
      </c>
      <c r="O42" s="25"/>
      <c r="P42" s="46">
        <f>SUM(P32:P39)</f>
        <v>10696.24</v>
      </c>
      <c r="Q42" s="32">
        <f>SUM(Q32:Q39)</f>
        <v>11642.41</v>
      </c>
      <c r="R42" s="47">
        <f>SUM(R32:R39)</f>
        <v>12416.410000000002</v>
      </c>
      <c r="S42" s="25"/>
      <c r="T42" s="46">
        <f>SUM(T32:T39)</f>
        <v>10368.24</v>
      </c>
      <c r="U42" s="32">
        <f>SUM(U32:U39)</f>
        <v>11314.41</v>
      </c>
      <c r="V42" s="47">
        <f>SUM(V32:V39)</f>
        <v>11911.41</v>
      </c>
      <c r="W42" s="25"/>
      <c r="X42" s="46">
        <f>SUM(X32:X39)</f>
        <v>10404.42</v>
      </c>
      <c r="Y42" s="32">
        <f>SUM(Y32:Y39)</f>
        <v>11350.59</v>
      </c>
      <c r="Z42" s="47">
        <f>SUM(Z32:Z39)</f>
        <v>12113.36</v>
      </c>
      <c r="AA42" s="25"/>
      <c r="AB42" s="46">
        <f>SUM(AB32:AB39)</f>
        <v>10382.24</v>
      </c>
      <c r="AC42" s="32">
        <f>SUM(AC32:AC39)</f>
        <v>11328.41</v>
      </c>
      <c r="AD42" s="47">
        <f>SUM(AD32:AD39)</f>
        <v>11925.41</v>
      </c>
    </row>
    <row r="43" spans="1:30" ht="6" customHeight="1">
      <c r="C43" s="39"/>
      <c r="D43" s="27"/>
      <c r="E43" s="42"/>
      <c r="F43" s="20"/>
      <c r="G43" s="39"/>
      <c r="H43" s="27"/>
      <c r="I43" s="42"/>
      <c r="J43" s="20"/>
      <c r="K43" s="20"/>
      <c r="L43" s="39"/>
      <c r="M43" s="27"/>
      <c r="N43" s="42"/>
      <c r="O43" s="20"/>
      <c r="P43" s="39"/>
      <c r="Q43" s="27"/>
      <c r="R43" s="42"/>
      <c r="S43" s="20"/>
      <c r="T43" s="39"/>
      <c r="U43" s="27"/>
      <c r="V43" s="42"/>
      <c r="W43" s="20"/>
      <c r="X43" s="39"/>
      <c r="Y43" s="27"/>
      <c r="Z43" s="42"/>
      <c r="AA43" s="20"/>
      <c r="AB43" s="39"/>
      <c r="AC43" s="27"/>
      <c r="AD43" s="42"/>
    </row>
    <row r="44" spans="1:30" ht="15.75" thickBot="1">
      <c r="A44" t="s">
        <v>18</v>
      </c>
      <c r="C44" s="48">
        <f>C42/12</f>
        <v>941.06666666666661</v>
      </c>
      <c r="D44" s="49">
        <f>D42/12</f>
        <v>1019.9141666666666</v>
      </c>
      <c r="E44" s="50">
        <f>E42/12</f>
        <v>1069.6641666666667</v>
      </c>
      <c r="F44" s="72"/>
      <c r="G44" s="48">
        <f>G42/12</f>
        <v>900.98333333333323</v>
      </c>
      <c r="H44" s="49">
        <f>H42/12</f>
        <v>979.83083333333332</v>
      </c>
      <c r="I44" s="50">
        <f>I42/12</f>
        <v>1029.5808333333334</v>
      </c>
      <c r="J44" s="72"/>
      <c r="K44" s="72"/>
      <c r="L44" s="48">
        <f>L42/12</f>
        <v>858.96833333333325</v>
      </c>
      <c r="M44" s="49">
        <f>M42/12</f>
        <v>937.81583333333344</v>
      </c>
      <c r="N44" s="50">
        <f>N42/12</f>
        <v>987.56583333333344</v>
      </c>
      <c r="O44" s="72"/>
      <c r="P44" s="48">
        <f>P42/12</f>
        <v>891.35333333333335</v>
      </c>
      <c r="Q44" s="49">
        <f>Q42/12</f>
        <v>970.20083333333332</v>
      </c>
      <c r="R44" s="50">
        <f>R42/12</f>
        <v>1034.7008333333335</v>
      </c>
      <c r="S44" s="72"/>
      <c r="T44" s="48">
        <f>T42/12</f>
        <v>864.02</v>
      </c>
      <c r="U44" s="49">
        <f>U42/12</f>
        <v>942.86749999999995</v>
      </c>
      <c r="V44" s="50">
        <f>V42/12</f>
        <v>992.61749999999995</v>
      </c>
      <c r="W44" s="72"/>
      <c r="X44" s="48">
        <f>X42/12</f>
        <v>867.03499999999997</v>
      </c>
      <c r="Y44" s="49">
        <f>Y42/12</f>
        <v>945.88250000000005</v>
      </c>
      <c r="Z44" s="50">
        <f>Z42/12</f>
        <v>1009.4466666666667</v>
      </c>
      <c r="AA44" s="72"/>
      <c r="AB44" s="48">
        <f>AB42/12</f>
        <v>865.18666666666661</v>
      </c>
      <c r="AC44" s="49">
        <f>AC42/12</f>
        <v>944.03416666666669</v>
      </c>
      <c r="AD44" s="50">
        <f>AD42/12</f>
        <v>993.78416666666669</v>
      </c>
    </row>
  </sheetData>
  <mergeCells count="7">
    <mergeCell ref="G1:I1"/>
    <mergeCell ref="AB1:AD1"/>
    <mergeCell ref="C1:E1"/>
    <mergeCell ref="L1:N1"/>
    <mergeCell ref="P1:R1"/>
    <mergeCell ref="T1:V1"/>
    <mergeCell ref="X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Hryscenko, Martin</dc:creator>
  <cp:lastModifiedBy>MOGULCZ</cp:lastModifiedBy>
  <dcterms:created xsi:type="dcterms:W3CDTF">2015-06-05T18:19:34Z</dcterms:created>
  <dcterms:modified xsi:type="dcterms:W3CDTF">2024-12-06T16:23:17Z</dcterms:modified>
</cp:coreProperties>
</file>