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V panely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2" i="2" l="1"/>
  <c r="O32" i="2"/>
  <c r="M32" i="2"/>
  <c r="L32" i="2"/>
  <c r="N32" i="2" s="1"/>
  <c r="G32" i="2"/>
  <c r="E32" i="2"/>
  <c r="H32" i="2" s="1"/>
  <c r="D32" i="2"/>
  <c r="O23" i="2"/>
  <c r="P23" i="2" s="1"/>
  <c r="N23" i="2"/>
  <c r="M23" i="2"/>
  <c r="L23" i="2"/>
  <c r="G23" i="2"/>
  <c r="H23" i="2" s="1"/>
  <c r="E23" i="2"/>
  <c r="D23" i="2"/>
  <c r="F23" i="2" s="1"/>
  <c r="P13" i="2"/>
  <c r="O13" i="2"/>
  <c r="M13" i="2"/>
  <c r="L13" i="2"/>
  <c r="N13" i="2" s="1"/>
  <c r="G13" i="2"/>
  <c r="H13" i="2" s="1"/>
  <c r="E13" i="2"/>
  <c r="F13" i="2" s="1"/>
  <c r="D13" i="2"/>
  <c r="O3" i="2"/>
  <c r="P3" i="2" s="1"/>
  <c r="N3" i="2"/>
  <c r="M3" i="2"/>
  <c r="L3" i="2"/>
  <c r="G3" i="2"/>
  <c r="H3" i="2" s="1"/>
  <c r="E3" i="2"/>
  <c r="D3" i="2"/>
  <c r="F3" i="2" s="1"/>
  <c r="F32" i="2" l="1"/>
</calcChain>
</file>

<file path=xl/sharedStrings.xml><?xml version="1.0" encoding="utf-8"?>
<sst xmlns="http://schemas.openxmlformats.org/spreadsheetml/2006/main" count="104" uniqueCount="13">
  <si>
    <t>Údaje komponentov</t>
  </si>
  <si>
    <t>Max. výstupné napätie (Vmp)</t>
  </si>
  <si>
    <t>Max. výstupný prúd (Imp)</t>
  </si>
  <si>
    <t>Max. výstupný výkon (Wp)</t>
  </si>
  <si>
    <t>Celkový odpor Cu vodičov (Ω)</t>
  </si>
  <si>
    <t>straty vo vodičoch (V)</t>
  </si>
  <si>
    <t>Maximálny výkon (Pmax) (Wp)</t>
  </si>
  <si>
    <t>Maximálne napätie (Vmp) (V)</t>
  </si>
  <si>
    <t>Maximálny prúd (Imp) (A)</t>
  </si>
  <si>
    <t>Zapojenie FV panelov sériovo (ks)</t>
  </si>
  <si>
    <t>Zapojenie FV panelov pararelne (ks)</t>
  </si>
  <si>
    <t>Prierez vodiča (mm2)</t>
  </si>
  <si>
    <t>Dĺžka vodiča (jednosmerne)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</si>
</sst>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\ \V"/>
    <numFmt numFmtId="165" formatCode="0.00\ \A"/>
    <numFmt numFmtId="166" formatCode="0\ \W\p"/>
    <numFmt numFmtId="167" formatCode="0.00\ \Ω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sz val="12"/>
      <color rgb="FF212529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left" vertical="center"/>
      <protection hidden="1"/>
    </xf>
    <xf numFmtId="0" fontId="1" fillId="0" borderId="7" xfId="0" applyFont="1" applyBorder="1" applyAlignment="1" applyProtection="1">
      <alignment horizontal="center" vertical="center"/>
      <protection locked="0" hidden="1"/>
    </xf>
    <xf numFmtId="164" fontId="3" fillId="2" borderId="8" xfId="0" applyNumberFormat="1" applyFont="1" applyFill="1" applyBorder="1" applyAlignment="1" applyProtection="1">
      <alignment horizontal="center" vertical="center"/>
      <protection hidden="1"/>
    </xf>
    <xf numFmtId="165" fontId="3" fillId="2" borderId="9" xfId="0" applyNumberFormat="1" applyFont="1" applyFill="1" applyBorder="1" applyAlignment="1" applyProtection="1">
      <alignment horizontal="center" vertical="center"/>
      <protection hidden="1"/>
    </xf>
    <xf numFmtId="166" fontId="3" fillId="3" borderId="9" xfId="0" applyNumberFormat="1" applyFont="1" applyFill="1" applyBorder="1" applyAlignment="1" applyProtection="1">
      <alignment horizontal="center" vertical="center"/>
      <protection hidden="1"/>
    </xf>
    <xf numFmtId="167" fontId="3" fillId="2" borderId="9" xfId="0" applyNumberFormat="1" applyFont="1" applyFill="1" applyBorder="1" applyAlignment="1" applyProtection="1">
      <alignment horizontal="center" vertical="center"/>
      <protection hidden="1"/>
    </xf>
    <xf numFmtId="164" fontId="3" fillId="4" borderId="7" xfId="0" applyNumberFormat="1" applyFont="1" applyFill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left" vertical="center" wrapText="1"/>
      <protection hidden="1"/>
    </xf>
    <xf numFmtId="0" fontId="1" fillId="0" borderId="11" xfId="0" applyFont="1" applyBorder="1" applyAlignment="1" applyProtection="1">
      <alignment horizontal="center" vertical="center"/>
      <protection locked="0" hidden="1"/>
    </xf>
    <xf numFmtId="164" fontId="3" fillId="2" borderId="12" xfId="0" applyNumberFormat="1" applyFont="1" applyFill="1" applyBorder="1" applyAlignment="1" applyProtection="1">
      <alignment horizontal="center" vertical="center"/>
      <protection hidden="1"/>
    </xf>
    <xf numFmtId="165" fontId="3" fillId="2" borderId="13" xfId="0" applyNumberFormat="1" applyFont="1" applyFill="1" applyBorder="1" applyAlignment="1" applyProtection="1">
      <alignment horizontal="center" vertical="center"/>
      <protection hidden="1"/>
    </xf>
    <xf numFmtId="166" fontId="3" fillId="3" borderId="13" xfId="0" applyNumberFormat="1" applyFont="1" applyFill="1" applyBorder="1" applyAlignment="1" applyProtection="1">
      <alignment horizontal="center" vertical="center"/>
      <protection hidden="1"/>
    </xf>
    <xf numFmtId="167" fontId="3" fillId="2" borderId="13" xfId="0" applyNumberFormat="1" applyFont="1" applyFill="1" applyBorder="1" applyAlignment="1" applyProtection="1">
      <alignment horizontal="center" vertical="center"/>
      <protection hidden="1"/>
    </xf>
    <xf numFmtId="164" fontId="3" fillId="4" borderId="11" xfId="0" applyNumberFormat="1" applyFont="1" applyFill="1" applyBorder="1" applyAlignment="1" applyProtection="1">
      <alignment horizontal="center" vertical="center"/>
      <protection hidden="1"/>
    </xf>
    <xf numFmtId="0" fontId="1" fillId="5" borderId="10" xfId="0" applyFont="1" applyFill="1" applyBorder="1" applyAlignment="1" applyProtection="1">
      <alignment horizontal="left" vertical="center"/>
      <protection hidden="1"/>
    </xf>
    <xf numFmtId="0" fontId="1" fillId="5" borderId="11" xfId="0" applyFont="1" applyFill="1" applyBorder="1" applyAlignment="1" applyProtection="1">
      <alignment horizontal="center" vertical="center"/>
      <protection locked="0" hidden="1"/>
    </xf>
    <xf numFmtId="0" fontId="1" fillId="0" borderId="10" xfId="0" applyFont="1" applyBorder="1" applyAlignment="1" applyProtection="1">
      <alignment horizontal="left" vertical="center"/>
      <protection hidden="1"/>
    </xf>
    <xf numFmtId="0" fontId="1" fillId="0" borderId="14" xfId="0" applyFont="1" applyBorder="1" applyAlignment="1" applyProtection="1">
      <alignment horizontal="left" vertical="center"/>
      <protection hidden="1"/>
    </xf>
    <xf numFmtId="0" fontId="1" fillId="0" borderId="15" xfId="0" applyFont="1" applyBorder="1" applyAlignment="1" applyProtection="1">
      <alignment horizontal="center" vertical="center"/>
      <protection locked="0" hidden="1"/>
    </xf>
    <xf numFmtId="164" fontId="3" fillId="2" borderId="16" xfId="0" applyNumberFormat="1" applyFont="1" applyFill="1" applyBorder="1" applyAlignment="1" applyProtection="1">
      <alignment horizontal="center" vertical="center"/>
      <protection hidden="1"/>
    </xf>
    <xf numFmtId="165" fontId="3" fillId="2" borderId="17" xfId="0" applyNumberFormat="1" applyFont="1" applyFill="1" applyBorder="1" applyAlignment="1" applyProtection="1">
      <alignment horizontal="center" vertical="center"/>
      <protection hidden="1"/>
    </xf>
    <xf numFmtId="166" fontId="3" fillId="3" borderId="17" xfId="0" applyNumberFormat="1" applyFont="1" applyFill="1" applyBorder="1" applyAlignment="1" applyProtection="1">
      <alignment horizontal="center" vertical="center"/>
      <protection hidden="1"/>
    </xf>
    <xf numFmtId="167" fontId="3" fillId="2" borderId="17" xfId="0" applyNumberFormat="1" applyFont="1" applyFill="1" applyBorder="1" applyAlignment="1" applyProtection="1">
      <alignment horizontal="center" vertical="center"/>
      <protection hidden="1"/>
    </xf>
    <xf numFmtId="164" fontId="3" fillId="4" borderId="15" xfId="0" applyNumberFormat="1" applyFont="1" applyFill="1" applyBorder="1" applyAlignment="1" applyProtection="1">
      <alignment horizontal="center" vertical="center"/>
      <protection hidden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8"/>
  <sheetViews>
    <sheetView tabSelected="1" zoomScale="90" zoomScaleNormal="90" workbookViewId="0">
      <selection activeCell="S17" sqref="S17"/>
    </sheetView>
  </sheetViews>
  <sheetFormatPr defaultRowHeight="15" customHeight="1" x14ac:dyDescent="0.25"/>
  <cols>
    <col min="1" max="1" width="6.42578125" style="1" customWidth="1"/>
    <col min="2" max="2" width="33.5703125" style="1" customWidth="1"/>
    <col min="3" max="3" width="9.140625" style="1"/>
    <col min="4" max="8" width="15.7109375" style="1" customWidth="1"/>
    <col min="9" max="9" width="6.42578125" style="1" customWidth="1"/>
    <col min="10" max="10" width="33.5703125" style="1" customWidth="1"/>
    <col min="11" max="11" width="9.140625" style="1"/>
    <col min="12" max="16" width="15.7109375" style="1" customWidth="1"/>
    <col min="17" max="17" width="6.42578125" style="1" customWidth="1"/>
    <col min="18" max="16384" width="9.140625" style="1"/>
  </cols>
  <sheetData>
    <row r="1" spans="2:16" s="1" customFormat="1" ht="15" customHeight="1" thickBot="1" x14ac:dyDescent="0.3"/>
    <row r="2" spans="2:16" s="1" customFormat="1" ht="37.5" customHeight="1" thickBot="1" x14ac:dyDescent="0.3">
      <c r="B2" s="2" t="s">
        <v>0</v>
      </c>
      <c r="C2" s="3"/>
      <c r="D2" s="4" t="s">
        <v>1</v>
      </c>
      <c r="E2" s="5" t="s">
        <v>2</v>
      </c>
      <c r="F2" s="5" t="s">
        <v>3</v>
      </c>
      <c r="G2" s="5" t="s">
        <v>4</v>
      </c>
      <c r="H2" s="6" t="s">
        <v>5</v>
      </c>
      <c r="J2" s="2" t="s">
        <v>0</v>
      </c>
      <c r="K2" s="3"/>
      <c r="L2" s="4" t="s">
        <v>1</v>
      </c>
      <c r="M2" s="5" t="s">
        <v>2</v>
      </c>
      <c r="N2" s="5" t="s">
        <v>3</v>
      </c>
      <c r="O2" s="5" t="s">
        <v>4</v>
      </c>
      <c r="P2" s="6" t="s">
        <v>5</v>
      </c>
    </row>
    <row r="3" spans="2:16" s="1" customFormat="1" ht="15" customHeight="1" x14ac:dyDescent="0.25">
      <c r="B3" s="7" t="s">
        <v>6</v>
      </c>
      <c r="C3" s="8">
        <v>455</v>
      </c>
      <c r="D3" s="9">
        <f>IF(C6=0,C4*1,C4*C6)</f>
        <v>83.4</v>
      </c>
      <c r="E3" s="10">
        <f>IF(C7=0,C5*1,C5*C7)</f>
        <v>54.6</v>
      </c>
      <c r="F3" s="11">
        <f>D3*E3</f>
        <v>4553.6400000000003</v>
      </c>
      <c r="G3" s="12">
        <f>0.0000000175*(2*C9/(C8*0.000001))</f>
        <v>5.8333333333333334E-2</v>
      </c>
      <c r="H3" s="13">
        <f>G3*E3</f>
        <v>3.1850000000000001</v>
      </c>
      <c r="J3" s="7" t="s">
        <v>6</v>
      </c>
      <c r="K3" s="8">
        <v>455</v>
      </c>
      <c r="L3" s="9">
        <f>IF(K6=0,K4*1,K4*K6)</f>
        <v>125.10000000000001</v>
      </c>
      <c r="M3" s="10">
        <f>IF(K7=0,K5*1,K5*K7)</f>
        <v>43.68</v>
      </c>
      <c r="N3" s="11">
        <f>L3*M3</f>
        <v>5464.3680000000004</v>
      </c>
      <c r="O3" s="12">
        <f>0.0000000175*(2*K9/(K8*0.000001))</f>
        <v>5.8333333333333334E-2</v>
      </c>
      <c r="P3" s="13">
        <f>O3*M3</f>
        <v>2.548</v>
      </c>
    </row>
    <row r="4" spans="2:16" s="1" customFormat="1" ht="15" customHeight="1" x14ac:dyDescent="0.25">
      <c r="B4" s="14" t="s">
        <v>7</v>
      </c>
      <c r="C4" s="15">
        <v>41.7</v>
      </c>
      <c r="D4" s="16"/>
      <c r="E4" s="17"/>
      <c r="F4" s="18"/>
      <c r="G4" s="19"/>
      <c r="H4" s="20"/>
      <c r="J4" s="14" t="s">
        <v>7</v>
      </c>
      <c r="K4" s="15">
        <v>41.7</v>
      </c>
      <c r="L4" s="16"/>
      <c r="M4" s="17"/>
      <c r="N4" s="18"/>
      <c r="O4" s="19"/>
      <c r="P4" s="20"/>
    </row>
    <row r="5" spans="2:16" s="1" customFormat="1" ht="15" customHeight="1" x14ac:dyDescent="0.25">
      <c r="B5" s="14" t="s">
        <v>8</v>
      </c>
      <c r="C5" s="15">
        <v>10.92</v>
      </c>
      <c r="D5" s="16"/>
      <c r="E5" s="17"/>
      <c r="F5" s="18"/>
      <c r="G5" s="19"/>
      <c r="H5" s="20"/>
      <c r="J5" s="14" t="s">
        <v>8</v>
      </c>
      <c r="K5" s="15">
        <v>10.92</v>
      </c>
      <c r="L5" s="16"/>
      <c r="M5" s="17"/>
      <c r="N5" s="18"/>
      <c r="O5" s="19"/>
      <c r="P5" s="20"/>
    </row>
    <row r="6" spans="2:16" s="1" customFormat="1" ht="15" customHeight="1" x14ac:dyDescent="0.25">
      <c r="B6" s="21" t="s">
        <v>9</v>
      </c>
      <c r="C6" s="22">
        <v>2</v>
      </c>
      <c r="D6" s="16"/>
      <c r="E6" s="17"/>
      <c r="F6" s="18"/>
      <c r="G6" s="19"/>
      <c r="H6" s="20"/>
      <c r="J6" s="21" t="s">
        <v>9</v>
      </c>
      <c r="K6" s="22">
        <v>3</v>
      </c>
      <c r="L6" s="16"/>
      <c r="M6" s="17"/>
      <c r="N6" s="18"/>
      <c r="O6" s="19"/>
      <c r="P6" s="20"/>
    </row>
    <row r="7" spans="2:16" s="1" customFormat="1" ht="15" customHeight="1" x14ac:dyDescent="0.25">
      <c r="B7" s="21" t="s">
        <v>10</v>
      </c>
      <c r="C7" s="22">
        <v>5</v>
      </c>
      <c r="D7" s="16"/>
      <c r="E7" s="17"/>
      <c r="F7" s="18"/>
      <c r="G7" s="19"/>
      <c r="H7" s="20"/>
      <c r="J7" s="21" t="s">
        <v>10</v>
      </c>
      <c r="K7" s="22">
        <v>4</v>
      </c>
      <c r="L7" s="16"/>
      <c r="M7" s="17"/>
      <c r="N7" s="18"/>
      <c r="O7" s="19"/>
      <c r="P7" s="20"/>
    </row>
    <row r="8" spans="2:16" s="1" customFormat="1" ht="15" customHeight="1" x14ac:dyDescent="0.25">
      <c r="B8" s="23" t="s">
        <v>11</v>
      </c>
      <c r="C8" s="15">
        <v>6</v>
      </c>
      <c r="D8" s="16"/>
      <c r="E8" s="17"/>
      <c r="F8" s="18"/>
      <c r="G8" s="19"/>
      <c r="H8" s="20"/>
      <c r="J8" s="23" t="s">
        <v>11</v>
      </c>
      <c r="K8" s="15">
        <v>6</v>
      </c>
      <c r="L8" s="16"/>
      <c r="M8" s="17"/>
      <c r="N8" s="18"/>
      <c r="O8" s="19"/>
      <c r="P8" s="20"/>
    </row>
    <row r="9" spans="2:16" s="1" customFormat="1" ht="15" customHeight="1" thickBot="1" x14ac:dyDescent="0.3">
      <c r="B9" s="24" t="s">
        <v>12</v>
      </c>
      <c r="C9" s="25">
        <v>10</v>
      </c>
      <c r="D9" s="26"/>
      <c r="E9" s="27"/>
      <c r="F9" s="28"/>
      <c r="G9" s="29"/>
      <c r="H9" s="30"/>
      <c r="J9" s="24" t="s">
        <v>12</v>
      </c>
      <c r="K9" s="25">
        <v>10</v>
      </c>
      <c r="L9" s="26"/>
      <c r="M9" s="27"/>
      <c r="N9" s="28"/>
      <c r="O9" s="29"/>
      <c r="P9" s="30"/>
    </row>
    <row r="11" spans="2:16" s="1" customFormat="1" ht="15" customHeight="1" thickBot="1" x14ac:dyDescent="0.3"/>
    <row r="12" spans="2:16" s="1" customFormat="1" ht="37.5" customHeight="1" thickBot="1" x14ac:dyDescent="0.3">
      <c r="B12" s="2" t="s">
        <v>0</v>
      </c>
      <c r="C12" s="3"/>
      <c r="D12" s="4" t="s">
        <v>1</v>
      </c>
      <c r="E12" s="5" t="s">
        <v>2</v>
      </c>
      <c r="F12" s="5" t="s">
        <v>3</v>
      </c>
      <c r="G12" s="5" t="s">
        <v>4</v>
      </c>
      <c r="H12" s="6" t="s">
        <v>5</v>
      </c>
      <c r="J12" s="2" t="s">
        <v>0</v>
      </c>
      <c r="K12" s="3"/>
      <c r="L12" s="4" t="s">
        <v>1</v>
      </c>
      <c r="M12" s="5" t="s">
        <v>2</v>
      </c>
      <c r="N12" s="5" t="s">
        <v>3</v>
      </c>
      <c r="O12" s="5" t="s">
        <v>4</v>
      </c>
      <c r="P12" s="6" t="s">
        <v>5</v>
      </c>
    </row>
    <row r="13" spans="2:16" s="1" customFormat="1" ht="15" customHeight="1" x14ac:dyDescent="0.25">
      <c r="B13" s="7" t="s">
        <v>6</v>
      </c>
      <c r="C13" s="8">
        <v>455</v>
      </c>
      <c r="D13" s="9">
        <f>IF(C16=0,C14*1,C14*C16)</f>
        <v>208.5</v>
      </c>
      <c r="E13" s="10">
        <f>IF(C17=0,C15*1,C15*C17)</f>
        <v>21.84</v>
      </c>
      <c r="F13" s="11">
        <f>D13*E13</f>
        <v>4553.6400000000003</v>
      </c>
      <c r="G13" s="12">
        <f>0.0000000175*(2*C19/(C18*0.000001))</f>
        <v>5.8333333333333334E-2</v>
      </c>
      <c r="H13" s="13">
        <f>G13*E13</f>
        <v>1.274</v>
      </c>
      <c r="J13" s="7" t="s">
        <v>6</v>
      </c>
      <c r="K13" s="8">
        <v>455</v>
      </c>
      <c r="L13" s="9">
        <f>IF(K16=0,K14*1,K14*K16)</f>
        <v>166.8</v>
      </c>
      <c r="M13" s="10">
        <f>IF(K17=0,K15*1,K15*K17)</f>
        <v>32.76</v>
      </c>
      <c r="N13" s="11">
        <f>L13*M13</f>
        <v>5464.3680000000004</v>
      </c>
      <c r="O13" s="12">
        <f>0.0000000175*(2*K19/(K18*0.000001))</f>
        <v>5.8333333333333334E-2</v>
      </c>
      <c r="P13" s="13">
        <f>O13*M13</f>
        <v>1.9109999999999998</v>
      </c>
    </row>
    <row r="14" spans="2:16" s="1" customFormat="1" ht="15" customHeight="1" x14ac:dyDescent="0.25">
      <c r="B14" s="14" t="s">
        <v>7</v>
      </c>
      <c r="C14" s="15">
        <v>41.7</v>
      </c>
      <c r="D14" s="16"/>
      <c r="E14" s="17"/>
      <c r="F14" s="18"/>
      <c r="G14" s="19"/>
      <c r="H14" s="20"/>
      <c r="J14" s="14" t="s">
        <v>7</v>
      </c>
      <c r="K14" s="15">
        <v>41.7</v>
      </c>
      <c r="L14" s="16"/>
      <c r="M14" s="17"/>
      <c r="N14" s="18"/>
      <c r="O14" s="19"/>
      <c r="P14" s="20"/>
    </row>
    <row r="15" spans="2:16" s="1" customFormat="1" ht="15" customHeight="1" x14ac:dyDescent="0.25">
      <c r="B15" s="14" t="s">
        <v>8</v>
      </c>
      <c r="C15" s="15">
        <v>10.92</v>
      </c>
      <c r="D15" s="16"/>
      <c r="E15" s="17"/>
      <c r="F15" s="18"/>
      <c r="G15" s="19"/>
      <c r="H15" s="20"/>
      <c r="J15" s="14" t="s">
        <v>8</v>
      </c>
      <c r="K15" s="15">
        <v>10.92</v>
      </c>
      <c r="L15" s="16"/>
      <c r="M15" s="17"/>
      <c r="N15" s="18"/>
      <c r="O15" s="19"/>
      <c r="P15" s="20"/>
    </row>
    <row r="16" spans="2:16" s="1" customFormat="1" ht="15" customHeight="1" x14ac:dyDescent="0.25">
      <c r="B16" s="21" t="s">
        <v>9</v>
      </c>
      <c r="C16" s="22">
        <v>5</v>
      </c>
      <c r="D16" s="16"/>
      <c r="E16" s="17"/>
      <c r="F16" s="18"/>
      <c r="G16" s="19"/>
      <c r="H16" s="20"/>
      <c r="J16" s="21" t="s">
        <v>9</v>
      </c>
      <c r="K16" s="22">
        <v>4</v>
      </c>
      <c r="L16" s="16"/>
      <c r="M16" s="17"/>
      <c r="N16" s="18"/>
      <c r="O16" s="19"/>
      <c r="P16" s="20"/>
    </row>
    <row r="17" spans="2:16" s="1" customFormat="1" ht="15" customHeight="1" x14ac:dyDescent="0.25">
      <c r="B17" s="21" t="s">
        <v>10</v>
      </c>
      <c r="C17" s="22">
        <v>2</v>
      </c>
      <c r="D17" s="16"/>
      <c r="E17" s="17"/>
      <c r="F17" s="18"/>
      <c r="G17" s="19"/>
      <c r="H17" s="20"/>
      <c r="J17" s="21" t="s">
        <v>10</v>
      </c>
      <c r="K17" s="22">
        <v>3</v>
      </c>
      <c r="L17" s="16"/>
      <c r="M17" s="17"/>
      <c r="N17" s="18"/>
      <c r="O17" s="19"/>
      <c r="P17" s="20"/>
    </row>
    <row r="18" spans="2:16" s="1" customFormat="1" ht="15" customHeight="1" x14ac:dyDescent="0.25">
      <c r="B18" s="23" t="s">
        <v>11</v>
      </c>
      <c r="C18" s="15">
        <v>6</v>
      </c>
      <c r="D18" s="16"/>
      <c r="E18" s="17"/>
      <c r="F18" s="18"/>
      <c r="G18" s="19"/>
      <c r="H18" s="20"/>
      <c r="J18" s="23" t="s">
        <v>11</v>
      </c>
      <c r="K18" s="15">
        <v>6</v>
      </c>
      <c r="L18" s="16"/>
      <c r="M18" s="17"/>
      <c r="N18" s="18"/>
      <c r="O18" s="19"/>
      <c r="P18" s="20"/>
    </row>
    <row r="19" spans="2:16" s="1" customFormat="1" ht="15" customHeight="1" thickBot="1" x14ac:dyDescent="0.3">
      <c r="B19" s="24" t="s">
        <v>12</v>
      </c>
      <c r="C19" s="25">
        <v>10</v>
      </c>
      <c r="D19" s="26"/>
      <c r="E19" s="27"/>
      <c r="F19" s="28"/>
      <c r="G19" s="29"/>
      <c r="H19" s="30"/>
      <c r="J19" s="24" t="s">
        <v>12</v>
      </c>
      <c r="K19" s="25">
        <v>10</v>
      </c>
      <c r="L19" s="26"/>
      <c r="M19" s="27"/>
      <c r="N19" s="28"/>
      <c r="O19" s="29"/>
      <c r="P19" s="30"/>
    </row>
    <row r="21" spans="2:16" s="1" customFormat="1" ht="15" customHeight="1" thickBot="1" x14ac:dyDescent="0.3"/>
    <row r="22" spans="2:16" s="1" customFormat="1" ht="37.5" customHeight="1" thickBot="1" x14ac:dyDescent="0.3">
      <c r="B22" s="2" t="s">
        <v>0</v>
      </c>
      <c r="C22" s="3"/>
      <c r="D22" s="4" t="s">
        <v>1</v>
      </c>
      <c r="E22" s="5" t="s">
        <v>2</v>
      </c>
      <c r="F22" s="5" t="s">
        <v>3</v>
      </c>
      <c r="G22" s="5" t="s">
        <v>4</v>
      </c>
      <c r="H22" s="6" t="s">
        <v>5</v>
      </c>
      <c r="J22" s="2" t="s">
        <v>0</v>
      </c>
      <c r="K22" s="3"/>
      <c r="L22" s="4" t="s">
        <v>1</v>
      </c>
      <c r="M22" s="5" t="s">
        <v>2</v>
      </c>
      <c r="N22" s="5" t="s">
        <v>3</v>
      </c>
      <c r="O22" s="5" t="s">
        <v>4</v>
      </c>
      <c r="P22" s="6" t="s">
        <v>5</v>
      </c>
    </row>
    <row r="23" spans="2:16" s="1" customFormat="1" ht="15" customHeight="1" x14ac:dyDescent="0.25">
      <c r="B23" s="7" t="s">
        <v>6</v>
      </c>
      <c r="C23" s="8">
        <v>455</v>
      </c>
      <c r="D23" s="9">
        <f>IF(C26=0,C24*1,C24*C26)</f>
        <v>83.4</v>
      </c>
      <c r="E23" s="10">
        <f>IF(C27=0,C25*1,C25*C27)</f>
        <v>43.68</v>
      </c>
      <c r="F23" s="11">
        <f>D23*E23</f>
        <v>3642.9120000000003</v>
      </c>
      <c r="G23" s="12">
        <f>0.0000000175*(2*C29/(C28*0.000001))</f>
        <v>5.8333333333333334E-2</v>
      </c>
      <c r="H23" s="13">
        <f>G23*E23</f>
        <v>2.548</v>
      </c>
      <c r="J23" s="7" t="s">
        <v>6</v>
      </c>
      <c r="K23" s="8">
        <v>455</v>
      </c>
      <c r="L23" s="9">
        <f>IF(K26=0,K24*1,K24*K26)</f>
        <v>83.4</v>
      </c>
      <c r="M23" s="10">
        <f>IF(K27=0,K25*1,K25*K27)</f>
        <v>65.52</v>
      </c>
      <c r="N23" s="11">
        <f>L23*M23</f>
        <v>5464.3680000000004</v>
      </c>
      <c r="O23" s="12">
        <f>0.0000000175*(2*K29/(K28*0.000001))</f>
        <v>5.8333333333333334E-2</v>
      </c>
      <c r="P23" s="13">
        <f>O23*M23</f>
        <v>3.8219999999999996</v>
      </c>
    </row>
    <row r="24" spans="2:16" s="1" customFormat="1" ht="15" customHeight="1" x14ac:dyDescent="0.25">
      <c r="B24" s="14" t="s">
        <v>7</v>
      </c>
      <c r="C24" s="15">
        <v>41.7</v>
      </c>
      <c r="D24" s="16"/>
      <c r="E24" s="17"/>
      <c r="F24" s="18"/>
      <c r="G24" s="19"/>
      <c r="H24" s="20"/>
      <c r="J24" s="14" t="s">
        <v>7</v>
      </c>
      <c r="K24" s="15">
        <v>41.7</v>
      </c>
      <c r="L24" s="16"/>
      <c r="M24" s="17"/>
      <c r="N24" s="18"/>
      <c r="O24" s="19"/>
      <c r="P24" s="20"/>
    </row>
    <row r="25" spans="2:16" s="1" customFormat="1" ht="15" customHeight="1" x14ac:dyDescent="0.25">
      <c r="B25" s="14" t="s">
        <v>8</v>
      </c>
      <c r="C25" s="15">
        <v>10.92</v>
      </c>
      <c r="D25" s="16"/>
      <c r="E25" s="17"/>
      <c r="F25" s="18"/>
      <c r="G25" s="19"/>
      <c r="H25" s="20"/>
      <c r="J25" s="14" t="s">
        <v>8</v>
      </c>
      <c r="K25" s="15">
        <v>10.92</v>
      </c>
      <c r="L25" s="16"/>
      <c r="M25" s="17"/>
      <c r="N25" s="18"/>
      <c r="O25" s="19"/>
      <c r="P25" s="20"/>
    </row>
    <row r="26" spans="2:16" s="1" customFormat="1" ht="15" customHeight="1" x14ac:dyDescent="0.25">
      <c r="B26" s="21" t="s">
        <v>9</v>
      </c>
      <c r="C26" s="22">
        <v>2</v>
      </c>
      <c r="D26" s="16"/>
      <c r="E26" s="17"/>
      <c r="F26" s="18"/>
      <c r="G26" s="19"/>
      <c r="H26" s="20"/>
      <c r="J26" s="21" t="s">
        <v>9</v>
      </c>
      <c r="K26" s="22">
        <v>2</v>
      </c>
      <c r="L26" s="16"/>
      <c r="M26" s="17"/>
      <c r="N26" s="18"/>
      <c r="O26" s="19"/>
      <c r="P26" s="20"/>
    </row>
    <row r="27" spans="2:16" s="1" customFormat="1" ht="15" customHeight="1" x14ac:dyDescent="0.25">
      <c r="B27" s="21" t="s">
        <v>10</v>
      </c>
      <c r="C27" s="22">
        <v>4</v>
      </c>
      <c r="D27" s="16"/>
      <c r="E27" s="17"/>
      <c r="F27" s="18"/>
      <c r="G27" s="19"/>
      <c r="H27" s="20"/>
      <c r="J27" s="21" t="s">
        <v>10</v>
      </c>
      <c r="K27" s="22">
        <v>6</v>
      </c>
      <c r="L27" s="16"/>
      <c r="M27" s="17"/>
      <c r="N27" s="18"/>
      <c r="O27" s="19"/>
      <c r="P27" s="20"/>
    </row>
    <row r="28" spans="2:16" s="1" customFormat="1" ht="15" customHeight="1" x14ac:dyDescent="0.25">
      <c r="B28" s="23" t="s">
        <v>11</v>
      </c>
      <c r="C28" s="15">
        <v>6</v>
      </c>
      <c r="D28" s="16"/>
      <c r="E28" s="17"/>
      <c r="F28" s="18"/>
      <c r="G28" s="19"/>
      <c r="H28" s="20"/>
      <c r="J28" s="23" t="s">
        <v>11</v>
      </c>
      <c r="K28" s="15">
        <v>6</v>
      </c>
      <c r="L28" s="16"/>
      <c r="M28" s="17"/>
      <c r="N28" s="18"/>
      <c r="O28" s="19"/>
      <c r="P28" s="20"/>
    </row>
    <row r="29" spans="2:16" s="1" customFormat="1" ht="15" customHeight="1" thickBot="1" x14ac:dyDescent="0.3">
      <c r="B29" s="24" t="s">
        <v>12</v>
      </c>
      <c r="C29" s="25">
        <v>10</v>
      </c>
      <c r="D29" s="26"/>
      <c r="E29" s="27"/>
      <c r="F29" s="28"/>
      <c r="G29" s="29"/>
      <c r="H29" s="30"/>
      <c r="J29" s="24" t="s">
        <v>12</v>
      </c>
      <c r="K29" s="25">
        <v>10</v>
      </c>
      <c r="L29" s="26"/>
      <c r="M29" s="27"/>
      <c r="N29" s="28"/>
      <c r="O29" s="29"/>
      <c r="P29" s="30"/>
    </row>
    <row r="30" spans="2:16" s="1" customFormat="1" ht="15" customHeight="1" thickBot="1" x14ac:dyDescent="0.3"/>
    <row r="31" spans="2:16" s="1" customFormat="1" ht="37.5" customHeight="1" thickBot="1" x14ac:dyDescent="0.3">
      <c r="B31" s="2" t="s">
        <v>0</v>
      </c>
      <c r="C31" s="3"/>
      <c r="D31" s="4" t="s">
        <v>1</v>
      </c>
      <c r="E31" s="5" t="s">
        <v>2</v>
      </c>
      <c r="F31" s="5" t="s">
        <v>3</v>
      </c>
      <c r="G31" s="5" t="s">
        <v>4</v>
      </c>
      <c r="H31" s="6" t="s">
        <v>5</v>
      </c>
      <c r="J31" s="2" t="s">
        <v>0</v>
      </c>
      <c r="K31" s="3"/>
      <c r="L31" s="4" t="s">
        <v>1</v>
      </c>
      <c r="M31" s="5" t="s">
        <v>2</v>
      </c>
      <c r="N31" s="5" t="s">
        <v>3</v>
      </c>
      <c r="O31" s="5" t="s">
        <v>4</v>
      </c>
      <c r="P31" s="6" t="s">
        <v>5</v>
      </c>
    </row>
    <row r="32" spans="2:16" s="1" customFormat="1" ht="15" customHeight="1" x14ac:dyDescent="0.25">
      <c r="B32" s="7" t="s">
        <v>6</v>
      </c>
      <c r="C32" s="8">
        <v>455</v>
      </c>
      <c r="D32" s="9">
        <f>IF(C35=0,C33*1,C33*C35)</f>
        <v>166.8</v>
      </c>
      <c r="E32" s="10">
        <f>IF(C36=0,C34*1,C34*C36)</f>
        <v>21.84</v>
      </c>
      <c r="F32" s="11">
        <f>D32*E32</f>
        <v>3642.9120000000003</v>
      </c>
      <c r="G32" s="12">
        <f>0.0000000175*(2*C38/(C37*0.000001))</f>
        <v>5.8333333333333334E-2</v>
      </c>
      <c r="H32" s="13">
        <f>G32*E32</f>
        <v>1.274</v>
      </c>
      <c r="J32" s="7" t="s">
        <v>6</v>
      </c>
      <c r="K32" s="8">
        <v>455</v>
      </c>
      <c r="L32" s="9">
        <f>IF(K35=0,K33*1,K33*K35)</f>
        <v>250.20000000000002</v>
      </c>
      <c r="M32" s="10">
        <f>IF(K36=0,K34*1,K34*K36)</f>
        <v>21.84</v>
      </c>
      <c r="N32" s="11">
        <f>L32*M32</f>
        <v>5464.3680000000004</v>
      </c>
      <c r="O32" s="12">
        <f>0.0000000175*(2*K38/(K37*0.000001))</f>
        <v>5.8333333333333334E-2</v>
      </c>
      <c r="P32" s="13">
        <f>O32*M32</f>
        <v>1.274</v>
      </c>
    </row>
    <row r="33" spans="2:16" s="1" customFormat="1" ht="15" customHeight="1" x14ac:dyDescent="0.25">
      <c r="B33" s="14" t="s">
        <v>7</v>
      </c>
      <c r="C33" s="15">
        <v>41.7</v>
      </c>
      <c r="D33" s="16"/>
      <c r="E33" s="17"/>
      <c r="F33" s="18"/>
      <c r="G33" s="19"/>
      <c r="H33" s="20"/>
      <c r="J33" s="14" t="s">
        <v>7</v>
      </c>
      <c r="K33" s="15">
        <v>41.7</v>
      </c>
      <c r="L33" s="16"/>
      <c r="M33" s="17"/>
      <c r="N33" s="18"/>
      <c r="O33" s="19"/>
      <c r="P33" s="20"/>
    </row>
    <row r="34" spans="2:16" s="1" customFormat="1" ht="15" customHeight="1" x14ac:dyDescent="0.25">
      <c r="B34" s="14" t="s">
        <v>8</v>
      </c>
      <c r="C34" s="15">
        <v>10.92</v>
      </c>
      <c r="D34" s="16"/>
      <c r="E34" s="17"/>
      <c r="F34" s="18"/>
      <c r="G34" s="19"/>
      <c r="H34" s="20"/>
      <c r="J34" s="14" t="s">
        <v>8</v>
      </c>
      <c r="K34" s="15">
        <v>10.92</v>
      </c>
      <c r="L34" s="16"/>
      <c r="M34" s="17"/>
      <c r="N34" s="18"/>
      <c r="O34" s="19"/>
      <c r="P34" s="20"/>
    </row>
    <row r="35" spans="2:16" s="1" customFormat="1" ht="15" customHeight="1" x14ac:dyDescent="0.25">
      <c r="B35" s="21" t="s">
        <v>9</v>
      </c>
      <c r="C35" s="22">
        <v>4</v>
      </c>
      <c r="D35" s="16"/>
      <c r="E35" s="17"/>
      <c r="F35" s="18"/>
      <c r="G35" s="19"/>
      <c r="H35" s="20"/>
      <c r="J35" s="21" t="s">
        <v>9</v>
      </c>
      <c r="K35" s="22">
        <v>6</v>
      </c>
      <c r="L35" s="16"/>
      <c r="M35" s="17"/>
      <c r="N35" s="18"/>
      <c r="O35" s="19"/>
      <c r="P35" s="20"/>
    </row>
    <row r="36" spans="2:16" s="1" customFormat="1" ht="15" customHeight="1" x14ac:dyDescent="0.25">
      <c r="B36" s="21" t="s">
        <v>10</v>
      </c>
      <c r="C36" s="22">
        <v>2</v>
      </c>
      <c r="D36" s="16"/>
      <c r="E36" s="17"/>
      <c r="F36" s="18"/>
      <c r="G36" s="19"/>
      <c r="H36" s="20"/>
      <c r="J36" s="21" t="s">
        <v>10</v>
      </c>
      <c r="K36" s="22">
        <v>2</v>
      </c>
      <c r="L36" s="16"/>
      <c r="M36" s="17"/>
      <c r="N36" s="18"/>
      <c r="O36" s="19"/>
      <c r="P36" s="20"/>
    </row>
    <row r="37" spans="2:16" s="1" customFormat="1" ht="15" customHeight="1" x14ac:dyDescent="0.25">
      <c r="B37" s="23" t="s">
        <v>11</v>
      </c>
      <c r="C37" s="15">
        <v>6</v>
      </c>
      <c r="D37" s="16"/>
      <c r="E37" s="17"/>
      <c r="F37" s="18"/>
      <c r="G37" s="19"/>
      <c r="H37" s="20"/>
      <c r="J37" s="23" t="s">
        <v>11</v>
      </c>
      <c r="K37" s="15">
        <v>6</v>
      </c>
      <c r="L37" s="16"/>
      <c r="M37" s="17"/>
      <c r="N37" s="18"/>
      <c r="O37" s="19"/>
      <c r="P37" s="20"/>
    </row>
    <row r="38" spans="2:16" s="1" customFormat="1" ht="15" customHeight="1" thickBot="1" x14ac:dyDescent="0.3">
      <c r="B38" s="24" t="s">
        <v>12</v>
      </c>
      <c r="C38" s="25">
        <v>10</v>
      </c>
      <c r="D38" s="26"/>
      <c r="E38" s="27"/>
      <c r="F38" s="28"/>
      <c r="G38" s="29"/>
      <c r="H38" s="30"/>
      <c r="J38" s="24" t="s">
        <v>12</v>
      </c>
      <c r="K38" s="25">
        <v>10</v>
      </c>
      <c r="L38" s="26"/>
      <c r="M38" s="27"/>
      <c r="N38" s="28"/>
      <c r="O38" s="29"/>
      <c r="P38" s="30"/>
    </row>
  </sheetData>
  <sheetProtection sheet="1" objects="1" scenarios="1"/>
  <mergeCells count="48">
    <mergeCell ref="M32:M38"/>
    <mergeCell ref="N32:N38"/>
    <mergeCell ref="O32:O38"/>
    <mergeCell ref="P32:P38"/>
    <mergeCell ref="D32:D38"/>
    <mergeCell ref="E32:E38"/>
    <mergeCell ref="F32:F38"/>
    <mergeCell ref="G32:G38"/>
    <mergeCell ref="H32:H38"/>
    <mergeCell ref="L32:L38"/>
    <mergeCell ref="M23:M29"/>
    <mergeCell ref="N23:N29"/>
    <mergeCell ref="O23:O29"/>
    <mergeCell ref="P23:P29"/>
    <mergeCell ref="B31:C31"/>
    <mergeCell ref="J31:K31"/>
    <mergeCell ref="D23:D29"/>
    <mergeCell ref="E23:E29"/>
    <mergeCell ref="F23:F29"/>
    <mergeCell ref="G23:G29"/>
    <mergeCell ref="H23:H29"/>
    <mergeCell ref="L23:L29"/>
    <mergeCell ref="M13:M19"/>
    <mergeCell ref="N13:N19"/>
    <mergeCell ref="O13:O19"/>
    <mergeCell ref="P13:P19"/>
    <mergeCell ref="B22:C22"/>
    <mergeCell ref="J22:K22"/>
    <mergeCell ref="D13:D19"/>
    <mergeCell ref="E13:E19"/>
    <mergeCell ref="F13:F19"/>
    <mergeCell ref="G13:G19"/>
    <mergeCell ref="H13:H19"/>
    <mergeCell ref="L13:L19"/>
    <mergeCell ref="L3:L9"/>
    <mergeCell ref="M3:M9"/>
    <mergeCell ref="N3:N9"/>
    <mergeCell ref="O3:O9"/>
    <mergeCell ref="P3:P9"/>
    <mergeCell ref="B12:C12"/>
    <mergeCell ref="J12:K12"/>
    <mergeCell ref="B2:C2"/>
    <mergeCell ref="J2:K2"/>
    <mergeCell ref="D3:D9"/>
    <mergeCell ref="E3:E9"/>
    <mergeCell ref="F3:F9"/>
    <mergeCell ref="G3:G9"/>
    <mergeCell ref="H3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FV panely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2022-10-19T16:43:14Z</dcterms:modified>
</cp:coreProperties>
</file>